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ubravka\Documents\FINA IZVJEŠTAJI\2025\GODIŠNJI\RAZINA 23\"/>
    </mc:Choice>
  </mc:AlternateContent>
  <xr:revisionPtr revIDLastSave="0" documentId="8_{F6009D68-17A9-462E-A4C1-9A49AB3FAC9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G332" i="9"/>
  <c r="F332" i="9"/>
  <c r="B332" i="9"/>
  <c r="H331" i="9"/>
  <c r="G331" i="9"/>
  <c r="F331" i="9"/>
  <c r="E331" i="9"/>
  <c r="B331" i="9" s="1"/>
  <c r="H330" i="9"/>
  <c r="G330" i="9"/>
  <c r="E330" i="9" s="1"/>
  <c r="F330" i="9"/>
  <c r="H329" i="9"/>
  <c r="G329" i="9"/>
  <c r="E329" i="9" s="1"/>
  <c r="B329" i="9" s="1"/>
  <c r="F329" i="9"/>
  <c r="H328" i="9"/>
  <c r="E328" i="9" s="1"/>
  <c r="B328" i="9" s="1"/>
  <c r="G328" i="9"/>
  <c r="F328" i="9"/>
  <c r="H327" i="9"/>
  <c r="G327" i="9"/>
  <c r="F327" i="9"/>
  <c r="E327" i="9"/>
  <c r="B327" i="9" s="1"/>
  <c r="H326" i="9"/>
  <c r="G326" i="9"/>
  <c r="F326" i="9"/>
  <c r="E326" i="9"/>
  <c r="B326" i="9" s="1"/>
  <c r="H325" i="9"/>
  <c r="G325" i="9"/>
  <c r="E325" i="9" s="1"/>
  <c r="B325" i="9" s="1"/>
  <c r="F325" i="9"/>
  <c r="H324" i="9"/>
  <c r="E324" i="9" s="1"/>
  <c r="B324" i="9" s="1"/>
  <c r="G324" i="9"/>
  <c r="F324" i="9"/>
  <c r="H323" i="9"/>
  <c r="G323" i="9"/>
  <c r="F323" i="9"/>
  <c r="E323" i="9"/>
  <c r="B323" i="9" s="1"/>
  <c r="H322" i="9"/>
  <c r="G322" i="9"/>
  <c r="E322" i="9" s="1"/>
  <c r="F322" i="9"/>
  <c r="H321" i="9"/>
  <c r="G321" i="9"/>
  <c r="E321" i="9" s="1"/>
  <c r="B321" i="9" s="1"/>
  <c r="F321" i="9"/>
  <c r="H320" i="9"/>
  <c r="G320" i="9"/>
  <c r="E320" i="9" s="1"/>
  <c r="B320" i="9" s="1"/>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G307" i="9"/>
  <c r="F307" i="9"/>
  <c r="F306" i="9"/>
  <c r="H305" i="9"/>
  <c r="G305" i="9"/>
  <c r="F305" i="9"/>
  <c r="E305" i="9"/>
  <c r="B305" i="9" s="1"/>
  <c r="H304" i="9"/>
  <c r="G304" i="9"/>
  <c r="E304" i="9" s="1"/>
  <c r="F304" i="9"/>
  <c r="F298"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E292" i="9"/>
  <c r="B292" i="9"/>
  <c r="M291" i="9"/>
  <c r="F291" i="9" s="1"/>
  <c r="L291" i="9"/>
  <c r="E291" i="9"/>
  <c r="B291" i="9"/>
  <c r="M290" i="9"/>
  <c r="L290" i="9"/>
  <c r="F290" i="9"/>
  <c r="E290" i="9"/>
  <c r="M289" i="9"/>
  <c r="L289" i="9"/>
  <c r="F289" i="9"/>
  <c r="B289" i="9" s="1"/>
  <c r="E289" i="9"/>
  <c r="M288" i="9"/>
  <c r="L288" i="9"/>
  <c r="E288" i="9"/>
  <c r="M287" i="9"/>
  <c r="F287" i="9" s="1"/>
  <c r="L287" i="9"/>
  <c r="E287" i="9"/>
  <c r="B287" i="9"/>
  <c r="M286" i="9"/>
  <c r="L286" i="9"/>
  <c r="F286" i="9" s="1"/>
  <c r="E286" i="9"/>
  <c r="M285" i="9"/>
  <c r="L285" i="9"/>
  <c r="F285" i="9" s="1"/>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E280" i="9"/>
  <c r="M279" i="9"/>
  <c r="F279" i="9" s="1"/>
  <c r="L279" i="9"/>
  <c r="E279" i="9"/>
  <c r="B279" i="9" s="1"/>
  <c r="M278" i="9"/>
  <c r="L278" i="9"/>
  <c r="F278" i="9" s="1"/>
  <c r="E278" i="9"/>
  <c r="B278" i="9" s="1"/>
  <c r="M277" i="9"/>
  <c r="L277" i="9"/>
  <c r="F277" i="9"/>
  <c r="B277" i="9" s="1"/>
  <c r="E277" i="9"/>
  <c r="M276" i="9"/>
  <c r="L276" i="9"/>
  <c r="F276" i="9" s="1"/>
  <c r="E276" i="9"/>
  <c r="B276" i="9"/>
  <c r="M275" i="9"/>
  <c r="F275" i="9" s="1"/>
  <c r="L275" i="9"/>
  <c r="E275" i="9"/>
  <c r="B275" i="9"/>
  <c r="M274" i="9"/>
  <c r="L274" i="9"/>
  <c r="F274" i="9"/>
  <c r="E274" i="9"/>
  <c r="B274" i="9" s="1"/>
  <c r="M273" i="9"/>
  <c r="L273" i="9"/>
  <c r="F273" i="9"/>
  <c r="B273" i="9" s="1"/>
  <c r="E273" i="9"/>
  <c r="M272" i="9"/>
  <c r="L272" i="9"/>
  <c r="F272" i="9" s="1"/>
  <c r="E272" i="9"/>
  <c r="B272" i="9" s="1"/>
  <c r="M271" i="9"/>
  <c r="F271" i="9" s="1"/>
  <c r="L271" i="9"/>
  <c r="E271" i="9"/>
  <c r="B271" i="9"/>
  <c r="M270" i="9"/>
  <c r="L270" i="9"/>
  <c r="F270" i="9" s="1"/>
  <c r="E270" i="9"/>
  <c r="B270" i="9" s="1"/>
  <c r="M269" i="9"/>
  <c r="L269" i="9"/>
  <c r="F269" i="9" s="1"/>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E264" i="9"/>
  <c r="M263" i="9"/>
  <c r="F263" i="9" s="1"/>
  <c r="L263" i="9"/>
  <c r="E263" i="9"/>
  <c r="B263" i="9" s="1"/>
  <c r="M262" i="9"/>
  <c r="L262" i="9"/>
  <c r="F262" i="9" s="1"/>
  <c r="E262" i="9"/>
  <c r="M261" i="9"/>
  <c r="L261" i="9"/>
  <c r="F261" i="9"/>
  <c r="B261" i="9" s="1"/>
  <c r="E261" i="9"/>
  <c r="M260" i="9"/>
  <c r="L260" i="9"/>
  <c r="F260" i="9" s="1"/>
  <c r="E260" i="9"/>
  <c r="B260" i="9"/>
  <c r="M259" i="9"/>
  <c r="F259" i="9" s="1"/>
  <c r="L259" i="9"/>
  <c r="E259" i="9"/>
  <c r="B259" i="9"/>
  <c r="M258" i="9"/>
  <c r="L258" i="9"/>
  <c r="F258" i="9"/>
  <c r="E258" i="9"/>
  <c r="M257" i="9"/>
  <c r="L257" i="9"/>
  <c r="F257" i="9"/>
  <c r="B257" i="9" s="1"/>
  <c r="E257" i="9"/>
  <c r="M256" i="9"/>
  <c r="L256" i="9"/>
  <c r="F256" i="9" s="1"/>
  <c r="E256" i="9"/>
  <c r="B256" i="9" s="1"/>
  <c r="M255" i="9"/>
  <c r="F255" i="9" s="1"/>
  <c r="L255" i="9"/>
  <c r="E255" i="9"/>
  <c r="B255" i="9"/>
  <c r="M254" i="9"/>
  <c r="L254" i="9"/>
  <c r="F254" i="9" s="1"/>
  <c r="E254" i="9"/>
  <c r="B254" i="9" s="1"/>
  <c r="M253" i="9"/>
  <c r="L253" i="9"/>
  <c r="F253" i="9" s="1"/>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E248" i="9"/>
  <c r="M247" i="9"/>
  <c r="F247" i="9" s="1"/>
  <c r="L247" i="9"/>
  <c r="E247" i="9"/>
  <c r="B247" i="9" s="1"/>
  <c r="M246" i="9"/>
  <c r="L246" i="9"/>
  <c r="F246" i="9" s="1"/>
  <c r="E246" i="9"/>
  <c r="B246" i="9" s="1"/>
  <c r="M245" i="9"/>
  <c r="L245" i="9"/>
  <c r="F245" i="9"/>
  <c r="B245" i="9" s="1"/>
  <c r="E245" i="9"/>
  <c r="M244" i="9"/>
  <c r="L244" i="9"/>
  <c r="F244" i="9" s="1"/>
  <c r="E244" i="9"/>
  <c r="B244" i="9"/>
  <c r="M243" i="9"/>
  <c r="F243" i="9" s="1"/>
  <c r="L243" i="9"/>
  <c r="E243" i="9"/>
  <c r="B243" i="9"/>
  <c r="M242" i="9"/>
  <c r="L242" i="9"/>
  <c r="F242" i="9"/>
  <c r="E242" i="9"/>
  <c r="B242" i="9" s="1"/>
  <c r="M241" i="9"/>
  <c r="L241" i="9"/>
  <c r="F241" i="9"/>
  <c r="B241" i="9" s="1"/>
  <c r="E241" i="9"/>
  <c r="M240" i="9"/>
  <c r="L240" i="9"/>
  <c r="F240" i="9" s="1"/>
  <c r="E240" i="9"/>
  <c r="B240" i="9" s="1"/>
  <c r="M239" i="9"/>
  <c r="F239" i="9" s="1"/>
  <c r="L239" i="9"/>
  <c r="E239" i="9"/>
  <c r="B239" i="9"/>
  <c r="M238" i="9"/>
  <c r="L238" i="9"/>
  <c r="F238" i="9" s="1"/>
  <c r="E238" i="9"/>
  <c r="B238" i="9" s="1"/>
  <c r="M237" i="9"/>
  <c r="L237" i="9"/>
  <c r="F237" i="9" s="1"/>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E232" i="9"/>
  <c r="M231" i="9"/>
  <c r="F231" i="9" s="1"/>
  <c r="L231" i="9"/>
  <c r="E231" i="9"/>
  <c r="B231" i="9" s="1"/>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G172" i="9"/>
  <c r="F172" i="9"/>
  <c r="B172" i="9"/>
  <c r="H171" i="9"/>
  <c r="G171" i="9"/>
  <c r="F171" i="9"/>
  <c r="E171" i="9"/>
  <c r="B171" i="9" s="1"/>
  <c r="H170" i="9"/>
  <c r="G170" i="9"/>
  <c r="E170" i="9" s="1"/>
  <c r="F170" i="9"/>
  <c r="H169" i="9"/>
  <c r="G169" i="9"/>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F162" i="9"/>
  <c r="E162" i="9"/>
  <c r="B162" i="9" s="1"/>
  <c r="H161" i="9"/>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F154" i="9"/>
  <c r="E154" i="9"/>
  <c r="B154" i="9" s="1"/>
  <c r="H153" i="9"/>
  <c r="G153" i="9"/>
  <c r="E153" i="9" s="1"/>
  <c r="B153" i="9" s="1"/>
  <c r="F153" i="9"/>
  <c r="H152" i="9"/>
  <c r="E152" i="9" s="1"/>
  <c r="B152" i="9" s="1"/>
  <c r="G152" i="9"/>
  <c r="F152" i="9"/>
  <c r="H151" i="9"/>
  <c r="G151" i="9"/>
  <c r="F151" i="9"/>
  <c r="E151" i="9"/>
  <c r="B151" i="9" s="1"/>
  <c r="H150" i="9"/>
  <c r="G150" i="9"/>
  <c r="E150" i="9" s="1"/>
  <c r="F150" i="9"/>
  <c r="H149" i="9"/>
  <c r="G149" i="9"/>
  <c r="E149" i="9" s="1"/>
  <c r="F149" i="9"/>
  <c r="B149" i="9"/>
  <c r="H148" i="9"/>
  <c r="E148" i="9" s="1"/>
  <c r="B148" i="9" s="1"/>
  <c r="G148" i="9"/>
  <c r="F148" i="9"/>
  <c r="H147" i="9"/>
  <c r="G147" i="9"/>
  <c r="F147" i="9"/>
  <c r="E147" i="9"/>
  <c r="B147" i="9" s="1"/>
  <c r="H146" i="9"/>
  <c r="G146" i="9"/>
  <c r="F146" i="9"/>
  <c r="E146" i="9"/>
  <c r="B146" i="9" s="1"/>
  <c r="H145" i="9"/>
  <c r="G145" i="9"/>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H138" i="9"/>
  <c r="G138" i="9"/>
  <c r="F138" i="9"/>
  <c r="E138" i="9"/>
  <c r="B138" i="9" s="1"/>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H130" i="9"/>
  <c r="G130" i="9"/>
  <c r="F130" i="9"/>
  <c r="E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F125" i="9"/>
  <c r="B125" i="9"/>
  <c r="H124" i="9"/>
  <c r="E124" i="9" s="1"/>
  <c r="G124" i="9"/>
  <c r="F124" i="9"/>
  <c r="B124" i="9"/>
  <c r="H123" i="9"/>
  <c r="G123" i="9"/>
  <c r="F123" i="9"/>
  <c r="E123" i="9"/>
  <c r="B123" i="9" s="1"/>
  <c r="H122" i="9"/>
  <c r="G122" i="9"/>
  <c r="F122" i="9"/>
  <c r="E122" i="9"/>
  <c r="H121" i="9"/>
  <c r="G121" i="9"/>
  <c r="E121" i="9" s="1"/>
  <c r="B121" i="9" s="1"/>
  <c r="F121" i="9"/>
  <c r="H120" i="9"/>
  <c r="G120" i="9"/>
  <c r="F120" i="9"/>
  <c r="E120" i="9"/>
  <c r="B120" i="9" s="1"/>
  <c r="H119" i="9"/>
  <c r="G119" i="9"/>
  <c r="F119" i="9"/>
  <c r="E119" i="9"/>
  <c r="B119" i="9" s="1"/>
  <c r="H118" i="9"/>
  <c r="G118" i="9"/>
  <c r="E118" i="9" s="1"/>
  <c r="F118" i="9"/>
  <c r="H117" i="9"/>
  <c r="G117" i="9"/>
  <c r="E117" i="9" s="1"/>
  <c r="F117" i="9"/>
  <c r="B117" i="9"/>
  <c r="H116" i="9"/>
  <c r="E116" i="9" s="1"/>
  <c r="G116" i="9"/>
  <c r="F116" i="9"/>
  <c r="B116" i="9"/>
  <c r="H115" i="9"/>
  <c r="G115" i="9"/>
  <c r="F115" i="9"/>
  <c r="E115" i="9"/>
  <c r="B115" i="9" s="1"/>
  <c r="H114" i="9"/>
  <c r="G114" i="9"/>
  <c r="F114" i="9"/>
  <c r="E114" i="9"/>
  <c r="B114" i="9" s="1"/>
  <c r="H113" i="9"/>
  <c r="G113" i="9"/>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F106" i="9"/>
  <c r="E106" i="9"/>
  <c r="H105" i="9"/>
  <c r="G105" i="9"/>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H98" i="9"/>
  <c r="G98" i="9"/>
  <c r="F98" i="9"/>
  <c r="E98" i="9"/>
  <c r="H97" i="9"/>
  <c r="G97" i="9"/>
  <c r="E97" i="9" s="1"/>
  <c r="B97" i="9" s="1"/>
  <c r="F97" i="9"/>
  <c r="H96" i="9"/>
  <c r="G96" i="9"/>
  <c r="F96" i="9"/>
  <c r="E96" i="9"/>
  <c r="B96" i="9" s="1"/>
  <c r="H95" i="9"/>
  <c r="G95" i="9"/>
  <c r="F95" i="9"/>
  <c r="E95" i="9"/>
  <c r="B95" i="9" s="1"/>
  <c r="H94" i="9"/>
  <c r="G94" i="9"/>
  <c r="E94" i="9" s="1"/>
  <c r="F94" i="9"/>
  <c r="H93" i="9"/>
  <c r="G93" i="9"/>
  <c r="E93" i="9" s="1"/>
  <c r="F93" i="9"/>
  <c r="B93" i="9"/>
  <c r="H92" i="9"/>
  <c r="E92" i="9" s="1"/>
  <c r="G92" i="9"/>
  <c r="F92" i="9"/>
  <c r="B92" i="9"/>
  <c r="H91" i="9"/>
  <c r="G91" i="9"/>
  <c r="F91" i="9"/>
  <c r="E91" i="9"/>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E74" i="9" s="1"/>
  <c r="B74" i="9" s="1"/>
  <c r="G74" i="9"/>
  <c r="F74" i="9"/>
  <c r="H73" i="9"/>
  <c r="G73" i="9"/>
  <c r="F73" i="9"/>
  <c r="E73" i="9"/>
  <c r="H72" i="9"/>
  <c r="G72" i="9"/>
  <c r="E72" i="9" s="1"/>
  <c r="B72" i="9" s="1"/>
  <c r="F72" i="9"/>
  <c r="H71" i="9"/>
  <c r="G71" i="9"/>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F59" i="9"/>
  <c r="B59" i="9"/>
  <c r="H58" i="9"/>
  <c r="E58" i="9" s="1"/>
  <c r="B58" i="9" s="1"/>
  <c r="G58" i="9"/>
  <c r="F58" i="9"/>
  <c r="H57" i="9"/>
  <c r="G57" i="9"/>
  <c r="F57" i="9"/>
  <c r="E57" i="9"/>
  <c r="H56" i="9"/>
  <c r="G56" i="9"/>
  <c r="E56" i="9" s="1"/>
  <c r="B56" i="9" s="1"/>
  <c r="F56" i="9"/>
  <c r="H55" i="9"/>
  <c r="G55" i="9"/>
  <c r="F55" i="9"/>
  <c r="H54" i="9"/>
  <c r="G54" i="9"/>
  <c r="F54" i="9"/>
  <c r="E54" i="9"/>
  <c r="B54" i="9" s="1"/>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F43" i="9"/>
  <c r="B43" i="9"/>
  <c r="H42" i="9"/>
  <c r="E42" i="9" s="1"/>
  <c r="B42" i="9" s="1"/>
  <c r="G42" i="9"/>
  <c r="F42" i="9"/>
  <c r="H41" i="9"/>
  <c r="G41" i="9"/>
  <c r="F41" i="9"/>
  <c r="E41" i="9"/>
  <c r="B41" i="9" s="1"/>
  <c r="H40" i="9"/>
  <c r="G40" i="9"/>
  <c r="E40" i="9" s="1"/>
  <c r="B40" i="9" s="1"/>
  <c r="F40" i="9"/>
  <c r="H39" i="9"/>
  <c r="G39" i="9"/>
  <c r="F39" i="9"/>
  <c r="H38" i="9"/>
  <c r="G38" i="9"/>
  <c r="F38" i="9"/>
  <c r="E38" i="9"/>
  <c r="B38" i="9" s="1"/>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F27" i="9"/>
  <c r="B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c r="D45" i="8" s="1"/>
  <c r="D46" i="8"/>
  <c r="D37" i="8"/>
  <c r="D27" i="8"/>
  <c r="D25" i="8" s="1"/>
  <c r="D18" i="8"/>
  <c r="D8" i="8"/>
  <c r="D6" i="8" s="1"/>
  <c r="E44" i="7"/>
  <c r="D44" i="7"/>
  <c r="E39" i="7"/>
  <c r="E38" i="7" s="1"/>
  <c r="D39" i="7"/>
  <c r="D38" i="7" s="1"/>
  <c r="H35" i="3" s="1"/>
  <c r="E30" i="7"/>
  <c r="D30" i="7"/>
  <c r="D22" i="7" s="1"/>
  <c r="E23" i="7"/>
  <c r="E22" i="7" s="1"/>
  <c r="D23"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I30" i="3"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6" i="5"/>
  <c r="F145" i="5"/>
  <c r="F144" i="5"/>
  <c r="E143" i="5"/>
  <c r="D143" i="5"/>
  <c r="F143" i="5" s="1"/>
  <c r="F142" i="5"/>
  <c r="F141" i="5"/>
  <c r="F140" i="5"/>
  <c r="F139" i="5"/>
  <c r="F138" i="5"/>
  <c r="F137" i="5"/>
  <c r="E136" i="5"/>
  <c r="F136" i="5" s="1"/>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D536" i="4" s="1"/>
  <c r="E536" i="4"/>
  <c r="E535"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E466" i="4" s="1"/>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E431" i="4" s="1"/>
  <c r="D432" i="4"/>
  <c r="E428" i="4"/>
  <c r="D428" i="4"/>
  <c r="F428" i="4" s="1"/>
  <c r="E427" i="4"/>
  <c r="E648" i="4" s="1"/>
  <c r="D427" i="4"/>
  <c r="D648" i="4" s="1"/>
  <c r="F426" i="4"/>
  <c r="E426" i="4"/>
  <c r="E647" i="4" s="1"/>
  <c r="D426" i="4"/>
  <c r="F421" i="4"/>
  <c r="F420" i="4"/>
  <c r="F419" i="4"/>
  <c r="F416" i="4"/>
  <c r="F415" i="4"/>
  <c r="F414" i="4"/>
  <c r="F413" i="4"/>
  <c r="F412" i="4"/>
  <c r="E412" i="4"/>
  <c r="D412" i="4"/>
  <c r="F411" i="4"/>
  <c r="F410" i="4"/>
  <c r="E410" i="4"/>
  <c r="D410" i="4"/>
  <c r="F409" i="4"/>
  <c r="F408" i="4"/>
  <c r="E407" i="4"/>
  <c r="D407" i="4"/>
  <c r="F407" i="4" s="1"/>
  <c r="E406" i="4"/>
  <c r="F405" i="4"/>
  <c r="F404" i="4"/>
  <c r="F403" i="4"/>
  <c r="F402" i="4"/>
  <c r="E401" i="4"/>
  <c r="F401" i="4" s="1"/>
  <c r="D401" i="4"/>
  <c r="F400" i="4"/>
  <c r="F399" i="4"/>
  <c r="F398" i="4"/>
  <c r="E398" i="4"/>
  <c r="D398" i="4"/>
  <c r="F397" i="4"/>
  <c r="F396" i="4"/>
  <c r="F395" i="4"/>
  <c r="F394" i="4"/>
  <c r="E393" i="4"/>
  <c r="E373" i="4" s="1"/>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F278" i="4" s="1"/>
  <c r="D278" i="4"/>
  <c r="F277" i="4"/>
  <c r="F276" i="4"/>
  <c r="F275" i="4"/>
  <c r="E274" i="4"/>
  <c r="F274" i="4" s="1"/>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E231" i="4"/>
  <c r="D231" i="4"/>
  <c r="F229" i="4"/>
  <c r="F228" i="4"/>
  <c r="F227" i="4"/>
  <c r="F226" i="4"/>
  <c r="F225" i="4"/>
  <c r="E225" i="4"/>
  <c r="D225" i="4"/>
  <c r="F224" i="4"/>
  <c r="F223" i="4"/>
  <c r="E222" i="4"/>
  <c r="E221" i="4" s="1"/>
  <c r="F221" i="4" s="1"/>
  <c r="D222" i="4"/>
  <c r="D221" i="4"/>
  <c r="F220" i="4"/>
  <c r="F219" i="4"/>
  <c r="F218" i="4"/>
  <c r="F217" i="4"/>
  <c r="E216" i="4"/>
  <c r="E202" i="4" s="1"/>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F135" i="4"/>
  <c r="E135" i="4"/>
  <c r="D135" i="4"/>
  <c r="F134" i="4"/>
  <c r="E134" i="4"/>
  <c r="D134"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F58" i="4" s="1"/>
  <c r="D58" i="4"/>
  <c r="F57" i="4"/>
  <c r="F56" i="4"/>
  <c r="F55" i="4"/>
  <c r="F54" i="4"/>
  <c r="E53" i="4"/>
  <c r="D53" i="4"/>
  <c r="F53" i="4" s="1"/>
  <c r="F52" i="4"/>
  <c r="F51" i="4"/>
  <c r="E50" i="4"/>
  <c r="E49" i="4" s="1"/>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c r="I41" i="3"/>
  <c r="G41" i="3"/>
  <c r="B41" i="3"/>
  <c r="I40" i="3"/>
  <c r="G40" i="3"/>
  <c r="B40" i="3"/>
  <c r="G39" i="3"/>
  <c r="B39" i="3"/>
  <c r="H38" i="3"/>
  <c r="G38" i="3"/>
  <c r="B38" i="3"/>
  <c r="I36" i="3"/>
  <c r="H36" i="3"/>
  <c r="G36" i="3"/>
  <c r="B36" i="3"/>
  <c r="I35" i="3"/>
  <c r="G35" i="3"/>
  <c r="B35" i="3"/>
  <c r="I34" i="3"/>
  <c r="H34" i="3"/>
  <c r="G34" i="3"/>
  <c r="B34" i="3"/>
  <c r="I33"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H1682" i="1"/>
  <c r="C1682" i="1"/>
  <c r="G1682" i="1" s="1"/>
  <c r="H1681" i="1"/>
  <c r="G1681" i="1"/>
  <c r="C1681" i="1"/>
  <c r="G1680" i="1"/>
  <c r="C1680" i="1"/>
  <c r="H1680" i="1" s="1"/>
  <c r="G1679" i="1"/>
  <c r="C1679" i="1"/>
  <c r="H1679" i="1" s="1"/>
  <c r="H1678" i="1"/>
  <c r="G1678" i="1"/>
  <c r="C1678" i="1"/>
  <c r="H1677" i="1"/>
  <c r="G1677" i="1"/>
  <c r="C1677" i="1"/>
  <c r="C1676" i="1"/>
  <c r="C1675" i="1"/>
  <c r="H1674" i="1"/>
  <c r="C1674" i="1"/>
  <c r="G1674" i="1" s="1"/>
  <c r="H1673" i="1"/>
  <c r="G1673" i="1"/>
  <c r="C1673" i="1"/>
  <c r="G1672" i="1"/>
  <c r="C1672" i="1"/>
  <c r="H1672" i="1" s="1"/>
  <c r="G1671" i="1"/>
  <c r="C1671" i="1"/>
  <c r="H1671" i="1" s="1"/>
  <c r="H1670" i="1"/>
  <c r="G1670" i="1"/>
  <c r="C1670" i="1"/>
  <c r="H1669" i="1"/>
  <c r="G1669" i="1"/>
  <c r="C1669" i="1"/>
  <c r="C1668" i="1"/>
  <c r="C1667" i="1"/>
  <c r="H1666" i="1"/>
  <c r="C1666" i="1"/>
  <c r="G1666" i="1" s="1"/>
  <c r="H1665" i="1"/>
  <c r="G1665" i="1"/>
  <c r="C1665" i="1"/>
  <c r="G1664" i="1"/>
  <c r="C1664" i="1"/>
  <c r="H1664" i="1" s="1"/>
  <c r="G1663" i="1"/>
  <c r="C1663" i="1"/>
  <c r="H1663" i="1" s="1"/>
  <c r="H1662" i="1"/>
  <c r="G1662" i="1"/>
  <c r="C1662" i="1"/>
  <c r="H1661" i="1"/>
  <c r="G1661" i="1"/>
  <c r="C1661" i="1"/>
  <c r="C1660" i="1"/>
  <c r="C1659" i="1"/>
  <c r="H1658" i="1"/>
  <c r="C1658" i="1"/>
  <c r="G1658" i="1" s="1"/>
  <c r="H1657" i="1"/>
  <c r="G1657" i="1"/>
  <c r="C1657" i="1"/>
  <c r="G1656" i="1"/>
  <c r="C1656" i="1"/>
  <c r="H1656" i="1" s="1"/>
  <c r="G1655" i="1"/>
  <c r="C1655" i="1"/>
  <c r="H1655" i="1" s="1"/>
  <c r="H1654" i="1"/>
  <c r="G1654" i="1"/>
  <c r="C1654" i="1"/>
  <c r="H1653" i="1"/>
  <c r="G1653" i="1"/>
  <c r="C1653" i="1"/>
  <c r="C1652" i="1"/>
  <c r="C1651" i="1"/>
  <c r="H1650" i="1"/>
  <c r="C1650" i="1"/>
  <c r="G1650" i="1" s="1"/>
  <c r="H1649" i="1"/>
  <c r="G1649" i="1"/>
  <c r="C1649" i="1"/>
  <c r="G1648" i="1"/>
  <c r="C1648" i="1"/>
  <c r="H1648" i="1" s="1"/>
  <c r="G1647" i="1"/>
  <c r="C1647" i="1"/>
  <c r="H1647" i="1" s="1"/>
  <c r="H1646" i="1"/>
  <c r="G1646" i="1"/>
  <c r="C1646" i="1"/>
  <c r="H1645" i="1"/>
  <c r="G1645" i="1"/>
  <c r="C1645" i="1"/>
  <c r="C1644" i="1"/>
  <c r="C1643" i="1"/>
  <c r="H1642" i="1"/>
  <c r="C1642" i="1"/>
  <c r="G1642" i="1" s="1"/>
  <c r="H1641" i="1"/>
  <c r="G1641" i="1"/>
  <c r="C1641" i="1"/>
  <c r="G1640" i="1"/>
  <c r="C1640" i="1"/>
  <c r="H1640" i="1" s="1"/>
  <c r="G1639" i="1"/>
  <c r="C1639" i="1"/>
  <c r="H1639" i="1" s="1"/>
  <c r="H1638" i="1"/>
  <c r="G1638" i="1"/>
  <c r="C1638" i="1"/>
  <c r="H1637" i="1"/>
  <c r="G1637" i="1"/>
  <c r="C1637" i="1"/>
  <c r="C1636" i="1"/>
  <c r="C1635" i="1"/>
  <c r="H1634" i="1"/>
  <c r="C1634" i="1"/>
  <c r="G1634" i="1" s="1"/>
  <c r="H1633" i="1"/>
  <c r="G1633" i="1"/>
  <c r="C1633" i="1"/>
  <c r="C1632" i="1"/>
  <c r="H1632" i="1" s="1"/>
  <c r="G1631" i="1"/>
  <c r="C1631" i="1"/>
  <c r="H1631" i="1" s="1"/>
  <c r="H1630" i="1"/>
  <c r="G1630" i="1"/>
  <c r="C1630" i="1"/>
  <c r="H1629" i="1"/>
  <c r="G1629" i="1"/>
  <c r="C1629" i="1"/>
  <c r="C1628" i="1"/>
  <c r="C1627" i="1"/>
  <c r="H1626" i="1"/>
  <c r="C1626" i="1"/>
  <c r="G1626" i="1" s="1"/>
  <c r="H1625" i="1"/>
  <c r="G1625" i="1"/>
  <c r="C1625" i="1"/>
  <c r="G1624" i="1"/>
  <c r="C1624" i="1"/>
  <c r="H1624" i="1" s="1"/>
  <c r="G1623" i="1"/>
  <c r="C1623" i="1"/>
  <c r="H1623" i="1" s="1"/>
  <c r="H1622" i="1"/>
  <c r="G1622" i="1"/>
  <c r="C1622" i="1"/>
  <c r="C1620" i="1"/>
  <c r="C1619" i="1"/>
  <c r="H1618" i="1"/>
  <c r="C1618" i="1"/>
  <c r="G1618" i="1" s="1"/>
  <c r="H1617" i="1"/>
  <c r="G1617" i="1"/>
  <c r="C1617" i="1"/>
  <c r="G1616" i="1"/>
  <c r="C1616" i="1"/>
  <c r="H1616" i="1" s="1"/>
  <c r="G1615" i="1"/>
  <c r="C1615" i="1"/>
  <c r="H1615" i="1" s="1"/>
  <c r="H1614" i="1"/>
  <c r="G1614" i="1"/>
  <c r="C1614" i="1"/>
  <c r="H1613" i="1"/>
  <c r="G1613" i="1"/>
  <c r="C1613" i="1"/>
  <c r="C1612" i="1"/>
  <c r="C1611" i="1"/>
  <c r="H1610" i="1"/>
  <c r="C1610" i="1"/>
  <c r="G1610" i="1" s="1"/>
  <c r="H1609" i="1"/>
  <c r="G1609" i="1"/>
  <c r="C1609" i="1"/>
  <c r="G1608" i="1"/>
  <c r="C1608" i="1"/>
  <c r="H1608" i="1" s="1"/>
  <c r="G1607" i="1"/>
  <c r="C1607" i="1"/>
  <c r="H1607" i="1" s="1"/>
  <c r="H1606" i="1"/>
  <c r="G1606" i="1"/>
  <c r="C1606" i="1"/>
  <c r="H1605" i="1"/>
  <c r="G1605" i="1"/>
  <c r="C1605" i="1"/>
  <c r="H1604" i="1"/>
  <c r="C1604" i="1"/>
  <c r="G1604" i="1" s="1"/>
  <c r="C1603" i="1"/>
  <c r="H1602" i="1"/>
  <c r="C1602" i="1"/>
  <c r="G1602" i="1" s="1"/>
  <c r="H1601" i="1"/>
  <c r="G1601" i="1"/>
  <c r="C1601" i="1"/>
  <c r="G1600" i="1"/>
  <c r="C1600" i="1"/>
  <c r="H1600" i="1" s="1"/>
  <c r="G1599" i="1"/>
  <c r="C1599" i="1"/>
  <c r="H1599" i="1" s="1"/>
  <c r="H1598" i="1"/>
  <c r="G1598" i="1"/>
  <c r="C1598" i="1"/>
  <c r="H1597" i="1"/>
  <c r="G1597" i="1"/>
  <c r="C1597" i="1"/>
  <c r="H1596" i="1"/>
  <c r="C1596" i="1"/>
  <c r="G1596" i="1" s="1"/>
  <c r="C1595" i="1"/>
  <c r="H1594" i="1"/>
  <c r="C1594" i="1"/>
  <c r="G1594" i="1" s="1"/>
  <c r="H1593" i="1"/>
  <c r="G1593" i="1"/>
  <c r="C1593" i="1"/>
  <c r="G1592" i="1"/>
  <c r="C1592" i="1"/>
  <c r="H1592" i="1" s="1"/>
  <c r="G1591" i="1"/>
  <c r="C1591" i="1"/>
  <c r="H1591" i="1" s="1"/>
  <c r="H1590" i="1"/>
  <c r="G1590" i="1"/>
  <c r="C1590" i="1"/>
  <c r="H1589" i="1"/>
  <c r="G1589" i="1"/>
  <c r="C1589" i="1"/>
  <c r="C1588" i="1"/>
  <c r="G1588" i="1" s="1"/>
  <c r="C1587" i="1"/>
  <c r="C1586" i="1"/>
  <c r="H1585" i="1"/>
  <c r="G1585" i="1"/>
  <c r="C1585" i="1"/>
  <c r="C1584" i="1"/>
  <c r="H1584" i="1" s="1"/>
  <c r="G1583" i="1"/>
  <c r="C1583" i="1"/>
  <c r="H1583" i="1" s="1"/>
  <c r="H1582" i="1"/>
  <c r="G1582" i="1"/>
  <c r="C1582" i="1"/>
  <c r="G1581" i="1"/>
  <c r="D1581" i="1"/>
  <c r="C1581" i="1"/>
  <c r="H1580" i="1"/>
  <c r="G1580" i="1"/>
  <c r="I1580" i="1" s="1"/>
  <c r="D1580" i="1"/>
  <c r="C1580" i="1"/>
  <c r="J1580" i="1" s="1"/>
  <c r="D1579" i="1"/>
  <c r="C1579" i="1"/>
  <c r="I1578" i="1"/>
  <c r="H1578" i="1"/>
  <c r="G1578" i="1"/>
  <c r="D1578" i="1"/>
  <c r="C1578" i="1"/>
  <c r="J1578" i="1" s="1"/>
  <c r="D1577" i="1"/>
  <c r="C1577" i="1"/>
  <c r="J1576" i="1"/>
  <c r="D1576" i="1"/>
  <c r="C1576" i="1"/>
  <c r="I1575" i="1"/>
  <c r="H1575" i="1"/>
  <c r="G1575" i="1"/>
  <c r="D1575" i="1"/>
  <c r="C1575" i="1"/>
  <c r="J1575" i="1" s="1"/>
  <c r="D1574" i="1"/>
  <c r="J1574" i="1" s="1"/>
  <c r="C1574" i="1"/>
  <c r="G1573" i="1"/>
  <c r="D1573" i="1"/>
  <c r="C1573" i="1"/>
  <c r="J1573" i="1" s="1"/>
  <c r="H1572" i="1"/>
  <c r="G1572" i="1"/>
  <c r="D1572" i="1"/>
  <c r="C1572" i="1"/>
  <c r="G1571" i="1"/>
  <c r="D1571" i="1"/>
  <c r="C1571" i="1"/>
  <c r="H1571" i="1" s="1"/>
  <c r="D1570" i="1"/>
  <c r="C1570" i="1"/>
  <c r="H1569" i="1"/>
  <c r="G1569" i="1"/>
  <c r="I1569" i="1" s="1"/>
  <c r="D1569" i="1"/>
  <c r="C1569" i="1"/>
  <c r="J1569" i="1" s="1"/>
  <c r="D1568" i="1"/>
  <c r="C1568" i="1"/>
  <c r="H1567" i="1"/>
  <c r="G1567" i="1"/>
  <c r="D1567" i="1"/>
  <c r="C1567" i="1"/>
  <c r="J1567" i="1" s="1"/>
  <c r="D1566" i="1"/>
  <c r="C1566" i="1"/>
  <c r="I1565" i="1"/>
  <c r="H1565" i="1"/>
  <c r="G1565" i="1"/>
  <c r="D1565" i="1"/>
  <c r="C1565" i="1"/>
  <c r="J1565" i="1" s="1"/>
  <c r="G1564" i="1"/>
  <c r="D1564" i="1"/>
  <c r="C1564" i="1"/>
  <c r="D1563" i="1"/>
  <c r="C1563" i="1"/>
  <c r="I1562" i="1"/>
  <c r="H1562" i="1"/>
  <c r="G1562" i="1"/>
  <c r="D1562" i="1"/>
  <c r="C1562" i="1"/>
  <c r="J1562" i="1" s="1"/>
  <c r="D1561" i="1"/>
  <c r="J1561" i="1" s="1"/>
  <c r="C1561" i="1"/>
  <c r="G1560" i="1"/>
  <c r="D1560" i="1"/>
  <c r="C1560" i="1"/>
  <c r="J1560" i="1" s="1"/>
  <c r="D1559" i="1"/>
  <c r="C1559" i="1"/>
  <c r="H1558" i="1"/>
  <c r="G1558" i="1"/>
  <c r="D1558" i="1"/>
  <c r="C1558" i="1"/>
  <c r="J1558" i="1" s="1"/>
  <c r="D1557" i="1"/>
  <c r="C1557" i="1"/>
  <c r="D1556" i="1"/>
  <c r="C1556" i="1"/>
  <c r="D1555" i="1"/>
  <c r="C1555" i="1"/>
  <c r="H1555" i="1" s="1"/>
  <c r="D1554" i="1"/>
  <c r="C1554" i="1"/>
  <c r="D1553" i="1"/>
  <c r="C1553" i="1"/>
  <c r="H1552" i="1"/>
  <c r="G1552" i="1"/>
  <c r="I1552" i="1" s="1"/>
  <c r="D1552" i="1"/>
  <c r="C1552" i="1"/>
  <c r="J1552" i="1" s="1"/>
  <c r="G1551" i="1"/>
  <c r="D1551" i="1"/>
  <c r="C1551" i="1"/>
  <c r="H1550" i="1"/>
  <c r="G1550" i="1"/>
  <c r="I1550" i="1" s="1"/>
  <c r="D1550" i="1"/>
  <c r="C1550" i="1"/>
  <c r="J1550" i="1" s="1"/>
  <c r="D1549" i="1"/>
  <c r="C1549" i="1"/>
  <c r="H1548" i="1"/>
  <c r="I1548" i="1" s="1"/>
  <c r="G1548" i="1"/>
  <c r="D1548" i="1"/>
  <c r="C1548" i="1"/>
  <c r="J1548" i="1" s="1"/>
  <c r="D1547" i="1"/>
  <c r="C1547" i="1"/>
  <c r="J1546" i="1"/>
  <c r="G1546" i="1"/>
  <c r="I1546" i="1" s="1"/>
  <c r="D1546" i="1"/>
  <c r="H1546" i="1" s="1"/>
  <c r="C1546" i="1"/>
  <c r="D1545" i="1"/>
  <c r="C1545" i="1"/>
  <c r="D1544" i="1"/>
  <c r="J1544" i="1" s="1"/>
  <c r="C1544" i="1"/>
  <c r="D1543" i="1"/>
  <c r="H1543" i="1" s="1"/>
  <c r="C1543" i="1"/>
  <c r="J1542" i="1"/>
  <c r="G1542" i="1"/>
  <c r="D1542" i="1"/>
  <c r="H1542" i="1" s="1"/>
  <c r="C1542" i="1"/>
  <c r="J1541" i="1"/>
  <c r="H1541" i="1"/>
  <c r="D1541" i="1"/>
  <c r="C1541" i="1"/>
  <c r="H1540" i="1"/>
  <c r="D1540" i="1"/>
  <c r="C1540" i="1"/>
  <c r="G1540" i="1" s="1"/>
  <c r="H1539" i="1"/>
  <c r="D1539" i="1"/>
  <c r="C1539" i="1"/>
  <c r="D1538" i="1"/>
  <c r="C1538" i="1"/>
  <c r="G1538" i="1" s="1"/>
  <c r="H1536" i="1"/>
  <c r="D1536" i="1"/>
  <c r="C1536" i="1"/>
  <c r="D1535" i="1"/>
  <c r="C1535" i="1"/>
  <c r="H1534" i="1"/>
  <c r="D1534" i="1"/>
  <c r="C1534" i="1"/>
  <c r="G1533" i="1"/>
  <c r="D1533" i="1"/>
  <c r="C1533" i="1"/>
  <c r="H1533" i="1" s="1"/>
  <c r="D1532" i="1"/>
  <c r="H1532" i="1" s="1"/>
  <c r="C1532" i="1"/>
  <c r="D1531" i="1"/>
  <c r="H1531" i="1" s="1"/>
  <c r="C1531" i="1"/>
  <c r="G1531" i="1" s="1"/>
  <c r="D1530" i="1"/>
  <c r="C1530" i="1"/>
  <c r="D1529" i="1"/>
  <c r="C1529" i="1"/>
  <c r="H1529" i="1" s="1"/>
  <c r="D1528" i="1"/>
  <c r="C1528" i="1"/>
  <c r="H1527" i="1"/>
  <c r="G1527" i="1"/>
  <c r="D1527" i="1"/>
  <c r="C1527" i="1"/>
  <c r="D1526" i="1"/>
  <c r="C1526" i="1"/>
  <c r="H1525" i="1"/>
  <c r="G1525" i="1"/>
  <c r="D1525" i="1"/>
  <c r="C1525" i="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C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C1484" i="1"/>
  <c r="H1483" i="1"/>
  <c r="G1483" i="1"/>
  <c r="D1483" i="1"/>
  <c r="C1483" i="1"/>
  <c r="D1482" i="1"/>
  <c r="C1482" i="1"/>
  <c r="H1481" i="1"/>
  <c r="G1481" i="1"/>
  <c r="D1481" i="1"/>
  <c r="C1481" i="1"/>
  <c r="D1480" i="1"/>
  <c r="C1480" i="1"/>
  <c r="G1480" i="1" s="1"/>
  <c r="H1479" i="1"/>
  <c r="G1479" i="1"/>
  <c r="D1479" i="1"/>
  <c r="C1479" i="1"/>
  <c r="H1478" i="1"/>
  <c r="D1478" i="1"/>
  <c r="C1478" i="1"/>
  <c r="G1478" i="1" s="1"/>
  <c r="H1477" i="1"/>
  <c r="G1477" i="1"/>
  <c r="D1477" i="1"/>
  <c r="C1477" i="1"/>
  <c r="D1476" i="1"/>
  <c r="C1476" i="1"/>
  <c r="G1476" i="1" s="1"/>
  <c r="H1475" i="1"/>
  <c r="G1475" i="1"/>
  <c r="D1475" i="1"/>
  <c r="C1475"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D1468" i="1"/>
  <c r="C1468" i="1"/>
  <c r="H1467" i="1"/>
  <c r="G1467" i="1"/>
  <c r="D1467" i="1"/>
  <c r="C1467" i="1"/>
  <c r="D1466" i="1"/>
  <c r="C1466" i="1"/>
  <c r="H1465" i="1"/>
  <c r="G1465" i="1"/>
  <c r="D1465" i="1"/>
  <c r="C1465" i="1"/>
  <c r="D1464" i="1"/>
  <c r="C1464" i="1"/>
  <c r="G1464" i="1" s="1"/>
  <c r="H1463" i="1"/>
  <c r="G1463" i="1"/>
  <c r="D1463" i="1"/>
  <c r="C1463" i="1"/>
  <c r="H1462" i="1"/>
  <c r="D1462" i="1"/>
  <c r="C1462" i="1"/>
  <c r="G1462" i="1" s="1"/>
  <c r="H1461" i="1"/>
  <c r="G1461" i="1"/>
  <c r="D1461" i="1"/>
  <c r="C1461" i="1"/>
  <c r="D1460" i="1"/>
  <c r="C1460" i="1"/>
  <c r="G1460" i="1" s="1"/>
  <c r="H1459" i="1"/>
  <c r="G1459" i="1"/>
  <c r="D1459" i="1"/>
  <c r="C1459" i="1"/>
  <c r="D1458" i="1"/>
  <c r="C1458" i="1"/>
  <c r="G1458" i="1" s="1"/>
  <c r="H1457" i="1"/>
  <c r="G1457" i="1"/>
  <c r="D1457" i="1"/>
  <c r="C1457" i="1"/>
  <c r="H1456" i="1"/>
  <c r="D1456" i="1"/>
  <c r="C1456" i="1"/>
  <c r="G1456" i="1" s="1"/>
  <c r="H1455" i="1"/>
  <c r="G1455" i="1"/>
  <c r="D1455" i="1"/>
  <c r="C1455" i="1"/>
  <c r="H1454" i="1"/>
  <c r="D1454" i="1"/>
  <c r="C1454" i="1"/>
  <c r="G1454" i="1" s="1"/>
  <c r="H1453" i="1"/>
  <c r="G1453" i="1"/>
  <c r="D1453" i="1"/>
  <c r="C1453" i="1"/>
  <c r="D1452" i="1"/>
  <c r="C1452" i="1"/>
  <c r="H1451" i="1"/>
  <c r="G1451" i="1"/>
  <c r="D1451" i="1"/>
  <c r="C1451" i="1"/>
  <c r="D1450" i="1"/>
  <c r="C1450" i="1"/>
  <c r="H1449" i="1"/>
  <c r="G1449" i="1"/>
  <c r="D1449" i="1"/>
  <c r="C1449" i="1"/>
  <c r="D1448" i="1"/>
  <c r="C1448" i="1"/>
  <c r="G1448" i="1" s="1"/>
  <c r="H1447" i="1"/>
  <c r="G1447" i="1"/>
  <c r="D1447" i="1"/>
  <c r="C1447" i="1"/>
  <c r="H1446" i="1"/>
  <c r="D1446" i="1"/>
  <c r="C1446" i="1"/>
  <c r="G1446" i="1" s="1"/>
  <c r="H1445" i="1"/>
  <c r="G1445" i="1"/>
  <c r="D1445" i="1"/>
  <c r="C1445" i="1"/>
  <c r="D1444" i="1"/>
  <c r="C1444" i="1"/>
  <c r="G1444" i="1" s="1"/>
  <c r="H1443" i="1"/>
  <c r="G1443" i="1"/>
  <c r="D1443" i="1"/>
  <c r="C1443" i="1"/>
  <c r="D1442" i="1"/>
  <c r="C1442" i="1"/>
  <c r="G1442" i="1" s="1"/>
  <c r="H1441" i="1"/>
  <c r="G1441" i="1"/>
  <c r="D1441" i="1"/>
  <c r="C1441" i="1"/>
  <c r="H1440" i="1"/>
  <c r="D1440" i="1"/>
  <c r="C1440" i="1"/>
  <c r="G1440" i="1" s="1"/>
  <c r="H1439" i="1"/>
  <c r="G1439" i="1"/>
  <c r="D1439" i="1"/>
  <c r="C1439" i="1"/>
  <c r="H1438" i="1"/>
  <c r="D1438" i="1"/>
  <c r="C1438" i="1"/>
  <c r="G1438" i="1" s="1"/>
  <c r="H1437" i="1"/>
  <c r="G1437" i="1"/>
  <c r="D1437" i="1"/>
  <c r="C1437" i="1"/>
  <c r="D1436" i="1"/>
  <c r="C1436" i="1"/>
  <c r="H1435" i="1"/>
  <c r="G1435" i="1"/>
  <c r="D1435" i="1"/>
  <c r="C1435" i="1"/>
  <c r="D1434" i="1"/>
  <c r="C1434" i="1"/>
  <c r="H1433" i="1"/>
  <c r="G1433" i="1"/>
  <c r="D1433" i="1"/>
  <c r="C1433" i="1"/>
  <c r="D1432" i="1"/>
  <c r="C1432" i="1"/>
  <c r="G1432" i="1" s="1"/>
  <c r="D1431" i="1"/>
  <c r="D1430" i="1"/>
  <c r="C1430" i="1"/>
  <c r="G1430" i="1" s="1"/>
  <c r="H1429" i="1"/>
  <c r="G1429" i="1"/>
  <c r="D1429" i="1"/>
  <c r="C1429"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D1422" i="1"/>
  <c r="C1422" i="1"/>
  <c r="D1421" i="1"/>
  <c r="H1421" i="1" s="1"/>
  <c r="C1421" i="1"/>
  <c r="D1420" i="1"/>
  <c r="C1420" i="1"/>
  <c r="H1419" i="1"/>
  <c r="G1419" i="1"/>
  <c r="D1419" i="1"/>
  <c r="C1419" i="1"/>
  <c r="H1418" i="1"/>
  <c r="D1418" i="1"/>
  <c r="C1418" i="1"/>
  <c r="G1418" i="1" s="1"/>
  <c r="H1417" i="1"/>
  <c r="G1417" i="1"/>
  <c r="D1417" i="1"/>
  <c r="C1417" i="1"/>
  <c r="H1416" i="1"/>
  <c r="D1416" i="1"/>
  <c r="C1416" i="1"/>
  <c r="G1416" i="1" s="1"/>
  <c r="G1415" i="1"/>
  <c r="D1415" i="1"/>
  <c r="H1415" i="1" s="1"/>
  <c r="C1415" i="1"/>
  <c r="D1414" i="1"/>
  <c r="C1414" i="1"/>
  <c r="G1414" i="1" s="1"/>
  <c r="D1413" i="1"/>
  <c r="C1413" i="1"/>
  <c r="D1412" i="1"/>
  <c r="C1412" i="1"/>
  <c r="G1412" i="1" s="1"/>
  <c r="H1411" i="1"/>
  <c r="D1411" i="1"/>
  <c r="G1411" i="1" s="1"/>
  <c r="C1411" i="1"/>
  <c r="H1410" i="1"/>
  <c r="D1410" i="1"/>
  <c r="C1410" i="1"/>
  <c r="G1410" i="1" s="1"/>
  <c r="H1409" i="1"/>
  <c r="G1409" i="1"/>
  <c r="D1409" i="1"/>
  <c r="C1409" i="1"/>
  <c r="D1408" i="1"/>
  <c r="H1408" i="1" s="1"/>
  <c r="C1408" i="1"/>
  <c r="D1407" i="1"/>
  <c r="H1407" i="1" s="1"/>
  <c r="C1407" i="1"/>
  <c r="D1406" i="1"/>
  <c r="C1406" i="1"/>
  <c r="D1405" i="1"/>
  <c r="H1405" i="1" s="1"/>
  <c r="C1405" i="1"/>
  <c r="D1404" i="1"/>
  <c r="C1404" i="1"/>
  <c r="H1403" i="1"/>
  <c r="G1403" i="1"/>
  <c r="D1403" i="1"/>
  <c r="C1403" i="1"/>
  <c r="H1402" i="1"/>
  <c r="D1402" i="1"/>
  <c r="C1402" i="1"/>
  <c r="G1402" i="1" s="1"/>
  <c r="D1400" i="1"/>
  <c r="C1400" i="1"/>
  <c r="G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C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300" i="1"/>
  <c r="C1300" i="1"/>
  <c r="H1300" i="1" s="1"/>
  <c r="D1299" i="1"/>
  <c r="C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8" i="1"/>
  <c r="C1258" i="1"/>
  <c r="H1258" i="1" s="1"/>
  <c r="D1257" i="1"/>
  <c r="C1257" i="1"/>
  <c r="D1256" i="1"/>
  <c r="C1256" i="1"/>
  <c r="H1256" i="1" s="1"/>
  <c r="D1254" i="1"/>
  <c r="C1254" i="1"/>
  <c r="H1254" i="1" s="1"/>
  <c r="D1253" i="1"/>
  <c r="C1253" i="1"/>
  <c r="D1252" i="1"/>
  <c r="C1252" i="1"/>
  <c r="H1252" i="1" s="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G1209" i="1" s="1"/>
  <c r="C1209" i="1"/>
  <c r="D1208" i="1"/>
  <c r="C1208" i="1"/>
  <c r="D1207" i="1"/>
  <c r="D1206" i="1"/>
  <c r="C1206" i="1"/>
  <c r="D1205" i="1"/>
  <c r="C1205" i="1"/>
  <c r="D1204" i="1"/>
  <c r="C1204" i="1"/>
  <c r="G1203" i="1"/>
  <c r="D1203" i="1"/>
  <c r="C1203" i="1"/>
  <c r="H1203" i="1" s="1"/>
  <c r="D1202" i="1"/>
  <c r="C1202" i="1"/>
  <c r="G1201" i="1"/>
  <c r="D1201" i="1"/>
  <c r="C1201" i="1"/>
  <c r="D1200" i="1"/>
  <c r="C1200" i="1"/>
  <c r="D1199" i="1"/>
  <c r="C1199" i="1"/>
  <c r="D1198" i="1"/>
  <c r="C1198" i="1"/>
  <c r="D1197" i="1"/>
  <c r="C1197" i="1"/>
  <c r="D1196" i="1"/>
  <c r="C1196" i="1"/>
  <c r="G1195" i="1"/>
  <c r="D1195" i="1"/>
  <c r="C1195" i="1"/>
  <c r="D1194" i="1"/>
  <c r="C1194" i="1"/>
  <c r="D1193" i="1"/>
  <c r="G1193" i="1" s="1"/>
  <c r="C1193" i="1"/>
  <c r="D1192" i="1"/>
  <c r="C1192" i="1"/>
  <c r="D1191" i="1"/>
  <c r="C1191" i="1"/>
  <c r="D1190" i="1"/>
  <c r="C1190" i="1"/>
  <c r="D1189" i="1"/>
  <c r="C1189" i="1"/>
  <c r="D1188" i="1"/>
  <c r="C1188" i="1"/>
  <c r="G1187" i="1"/>
  <c r="D1187" i="1"/>
  <c r="C1187" i="1"/>
  <c r="H1187" i="1" s="1"/>
  <c r="D1186" i="1"/>
  <c r="C1186" i="1"/>
  <c r="G1185" i="1"/>
  <c r="D1185" i="1"/>
  <c r="C1185" i="1"/>
  <c r="D1184" i="1"/>
  <c r="C1184" i="1"/>
  <c r="D1183" i="1"/>
  <c r="C1183" i="1"/>
  <c r="D1182" i="1"/>
  <c r="G1179" i="1"/>
  <c r="D1179" i="1"/>
  <c r="C1179" i="1"/>
  <c r="D1178" i="1"/>
  <c r="C1178" i="1"/>
  <c r="D1177" i="1"/>
  <c r="G1177" i="1" s="1"/>
  <c r="C1177" i="1"/>
  <c r="D1176" i="1"/>
  <c r="C1176" i="1"/>
  <c r="D1175" i="1"/>
  <c r="C1175" i="1"/>
  <c r="D1174" i="1"/>
  <c r="C1174" i="1"/>
  <c r="D1173" i="1"/>
  <c r="C1173" i="1"/>
  <c r="D1172" i="1"/>
  <c r="C1172" i="1"/>
  <c r="G1171" i="1"/>
  <c r="D1171" i="1"/>
  <c r="C1171" i="1"/>
  <c r="H1171" i="1" s="1"/>
  <c r="D1170" i="1"/>
  <c r="C1170" i="1"/>
  <c r="G1169" i="1"/>
  <c r="D1169" i="1"/>
  <c r="C1169" i="1"/>
  <c r="H1168" i="1"/>
  <c r="D1168" i="1"/>
  <c r="C1168" i="1"/>
  <c r="G1168" i="1" s="1"/>
  <c r="D1167" i="1"/>
  <c r="C1167" i="1"/>
  <c r="D1166" i="1"/>
  <c r="C1166" i="1"/>
  <c r="D1165" i="1"/>
  <c r="G1165" i="1" s="1"/>
  <c r="C1165" i="1"/>
  <c r="H1164" i="1"/>
  <c r="D1164" i="1"/>
  <c r="C1164" i="1"/>
  <c r="D1163" i="1"/>
  <c r="C1163" i="1"/>
  <c r="D1162" i="1"/>
  <c r="C1162" i="1"/>
  <c r="G1161" i="1"/>
  <c r="D1161" i="1"/>
  <c r="C1161" i="1"/>
  <c r="H1160" i="1"/>
  <c r="D1160" i="1"/>
  <c r="C1160" i="1"/>
  <c r="G1160" i="1" s="1"/>
  <c r="D1159" i="1"/>
  <c r="C1159" i="1"/>
  <c r="D1158" i="1"/>
  <c r="C1158" i="1"/>
  <c r="D1157" i="1"/>
  <c r="C1157" i="1"/>
  <c r="D1156" i="1"/>
  <c r="C1156" i="1"/>
  <c r="D1155" i="1"/>
  <c r="G1155" i="1" s="1"/>
  <c r="C1155" i="1"/>
  <c r="H1154" i="1"/>
  <c r="G1154" i="1"/>
  <c r="D1154" i="1"/>
  <c r="C1154" i="1"/>
  <c r="G1153" i="1"/>
  <c r="D1153" i="1"/>
  <c r="C1153" i="1"/>
  <c r="H1153" i="1" s="1"/>
  <c r="D1151" i="1"/>
  <c r="C1151" i="1"/>
  <c r="D1150" i="1"/>
  <c r="H1150" i="1" s="1"/>
  <c r="C1150" i="1"/>
  <c r="G1150" i="1" s="1"/>
  <c r="D1149" i="1"/>
  <c r="C1149" i="1"/>
  <c r="D1148" i="1"/>
  <c r="C1148" i="1"/>
  <c r="G1147" i="1"/>
  <c r="D1147" i="1"/>
  <c r="C1147" i="1"/>
  <c r="H1146" i="1"/>
  <c r="D1146" i="1"/>
  <c r="G1146" i="1" s="1"/>
  <c r="C1146" i="1"/>
  <c r="G1145" i="1"/>
  <c r="D1145" i="1"/>
  <c r="C1145" i="1"/>
  <c r="G1144" i="1"/>
  <c r="D1144" i="1"/>
  <c r="C1144" i="1"/>
  <c r="H1144" i="1" s="1"/>
  <c r="D1143" i="1"/>
  <c r="C1143" i="1"/>
  <c r="D1142" i="1"/>
  <c r="C1142" i="1"/>
  <c r="H1142" i="1" s="1"/>
  <c r="D1141" i="1"/>
  <c r="C1141" i="1"/>
  <c r="D1140" i="1"/>
  <c r="C1140" i="1"/>
  <c r="D1139" i="1"/>
  <c r="G1139" i="1" s="1"/>
  <c r="C1139" i="1"/>
  <c r="H1138" i="1"/>
  <c r="G1138" i="1"/>
  <c r="D1138" i="1"/>
  <c r="C1138" i="1"/>
  <c r="G1137" i="1"/>
  <c r="D1137" i="1"/>
  <c r="C1137" i="1"/>
  <c r="H1137" i="1" s="1"/>
  <c r="G1136" i="1"/>
  <c r="D1136" i="1"/>
  <c r="C1136" i="1"/>
  <c r="H1136" i="1" s="1"/>
  <c r="D1135" i="1"/>
  <c r="C1135" i="1"/>
  <c r="D1134" i="1"/>
  <c r="H1134" i="1" s="1"/>
  <c r="C1134" i="1"/>
  <c r="G1134" i="1" s="1"/>
  <c r="D1133" i="1"/>
  <c r="C1133" i="1"/>
  <c r="D1132" i="1"/>
  <c r="C1132" i="1"/>
  <c r="G1131" i="1"/>
  <c r="D1131" i="1"/>
  <c r="C1131" i="1"/>
  <c r="H1130" i="1"/>
  <c r="D1130" i="1"/>
  <c r="G1130" i="1" s="1"/>
  <c r="C1130" i="1"/>
  <c r="G1129" i="1"/>
  <c r="D1129" i="1"/>
  <c r="C1129" i="1"/>
  <c r="G1128" i="1"/>
  <c r="D1128" i="1"/>
  <c r="C1128" i="1"/>
  <c r="H1128" i="1" s="1"/>
  <c r="D1127" i="1"/>
  <c r="C1127" i="1"/>
  <c r="D1126" i="1"/>
  <c r="C1126" i="1"/>
  <c r="H1126" i="1" s="1"/>
  <c r="D1125" i="1"/>
  <c r="C1125" i="1"/>
  <c r="D1124" i="1"/>
  <c r="C1124" i="1"/>
  <c r="D1123" i="1"/>
  <c r="G1123" i="1" s="1"/>
  <c r="C1123" i="1"/>
  <c r="H1122" i="1"/>
  <c r="G1122" i="1"/>
  <c r="D1122" i="1"/>
  <c r="C1122" i="1"/>
  <c r="G1121" i="1"/>
  <c r="D1121" i="1"/>
  <c r="C1121" i="1"/>
  <c r="H1121" i="1" s="1"/>
  <c r="G1120" i="1"/>
  <c r="D1120" i="1"/>
  <c r="C1120" i="1"/>
  <c r="H1120" i="1" s="1"/>
  <c r="D1119" i="1"/>
  <c r="C1119" i="1"/>
  <c r="D1118" i="1"/>
  <c r="H1118" i="1" s="1"/>
  <c r="C1118" i="1"/>
  <c r="G1118" i="1" s="1"/>
  <c r="D1117" i="1"/>
  <c r="C1117" i="1"/>
  <c r="D1116" i="1"/>
  <c r="C1116" i="1"/>
  <c r="G1115" i="1"/>
  <c r="D1115" i="1"/>
  <c r="C1115" i="1"/>
  <c r="H1114" i="1"/>
  <c r="D1114" i="1"/>
  <c r="G1114" i="1" s="1"/>
  <c r="C1114" i="1"/>
  <c r="G1113" i="1"/>
  <c r="D1113" i="1"/>
  <c r="C1113" i="1"/>
  <c r="G1112" i="1"/>
  <c r="D1112" i="1"/>
  <c r="C1112" i="1"/>
  <c r="H1112" i="1" s="1"/>
  <c r="D1111" i="1"/>
  <c r="C1111" i="1"/>
  <c r="D1110" i="1"/>
  <c r="C1110" i="1"/>
  <c r="H1110" i="1" s="1"/>
  <c r="D1109" i="1"/>
  <c r="C1109" i="1"/>
  <c r="D1108" i="1"/>
  <c r="C1108" i="1"/>
  <c r="D1107" i="1"/>
  <c r="G1107" i="1" s="1"/>
  <c r="C1107" i="1"/>
  <c r="H1106" i="1"/>
  <c r="G1106" i="1"/>
  <c r="D1106" i="1"/>
  <c r="C1106" i="1"/>
  <c r="G1105" i="1"/>
  <c r="D1105" i="1"/>
  <c r="C1105" i="1"/>
  <c r="H1105" i="1" s="1"/>
  <c r="G1104" i="1"/>
  <c r="D1104" i="1"/>
  <c r="C1104" i="1"/>
  <c r="H1104" i="1" s="1"/>
  <c r="D1103" i="1"/>
  <c r="C1103" i="1"/>
  <c r="D1102" i="1"/>
  <c r="H1102" i="1" s="1"/>
  <c r="C1102" i="1"/>
  <c r="G1102" i="1" s="1"/>
  <c r="D1101" i="1"/>
  <c r="C1101" i="1"/>
  <c r="D1100" i="1"/>
  <c r="C1100" i="1"/>
  <c r="G1099" i="1"/>
  <c r="D1099" i="1"/>
  <c r="C1099" i="1"/>
  <c r="H1098" i="1"/>
  <c r="D1098" i="1"/>
  <c r="G1098" i="1" s="1"/>
  <c r="C1098" i="1"/>
  <c r="G1097" i="1"/>
  <c r="D1097" i="1"/>
  <c r="C1097" i="1"/>
  <c r="G1096" i="1"/>
  <c r="D1096" i="1"/>
  <c r="C1096" i="1"/>
  <c r="H1096" i="1" s="1"/>
  <c r="D1095" i="1"/>
  <c r="C1095" i="1"/>
  <c r="D1094" i="1"/>
  <c r="C1094" i="1"/>
  <c r="H1094" i="1" s="1"/>
  <c r="D1092" i="1"/>
  <c r="C1092" i="1"/>
  <c r="D1091" i="1"/>
  <c r="G1091" i="1" s="1"/>
  <c r="C1091" i="1"/>
  <c r="H1090" i="1"/>
  <c r="G1090" i="1"/>
  <c r="D1090" i="1"/>
  <c r="C1090" i="1"/>
  <c r="G1089" i="1"/>
  <c r="D1089" i="1"/>
  <c r="C1089" i="1"/>
  <c r="H1089" i="1" s="1"/>
  <c r="G1088" i="1"/>
  <c r="D1088" i="1"/>
  <c r="C1088" i="1"/>
  <c r="H1088" i="1" s="1"/>
  <c r="D1087" i="1"/>
  <c r="C1087" i="1"/>
  <c r="D1086" i="1"/>
  <c r="H1086" i="1" s="1"/>
  <c r="C1086" i="1"/>
  <c r="G1086" i="1" s="1"/>
  <c r="D1085" i="1"/>
  <c r="C1085" i="1"/>
  <c r="D1084" i="1"/>
  <c r="C1084" i="1"/>
  <c r="G1083" i="1"/>
  <c r="D1083" i="1"/>
  <c r="C1083" i="1"/>
  <c r="H1082" i="1"/>
  <c r="D1082" i="1"/>
  <c r="G1082" i="1" s="1"/>
  <c r="C1082" i="1"/>
  <c r="G1081" i="1"/>
  <c r="D1081" i="1"/>
  <c r="C1081" i="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D1038" i="1"/>
  <c r="C1038" i="1"/>
  <c r="H1038" i="1" s="1"/>
  <c r="G1037" i="1"/>
  <c r="D1037" i="1"/>
  <c r="C1037" i="1"/>
  <c r="H1037" i="1" s="1"/>
  <c r="G1036" i="1"/>
  <c r="D1036" i="1"/>
  <c r="C1036" i="1"/>
  <c r="H1036" i="1" s="1"/>
  <c r="G1035" i="1"/>
  <c r="D1035" i="1"/>
  <c r="C1035" i="1"/>
  <c r="H1035" i="1" s="1"/>
  <c r="D1034" i="1"/>
  <c r="C1034" i="1"/>
  <c r="H1034" i="1" s="1"/>
  <c r="G1033" i="1"/>
  <c r="D1033" i="1"/>
  <c r="C1033" i="1"/>
  <c r="H1033" i="1" s="1"/>
  <c r="G1032" i="1"/>
  <c r="D1032" i="1"/>
  <c r="C1032" i="1"/>
  <c r="H1032" i="1" s="1"/>
  <c r="G1031" i="1"/>
  <c r="D1031" i="1"/>
  <c r="C1031" i="1"/>
  <c r="H1031" i="1" s="1"/>
  <c r="D1030" i="1"/>
  <c r="C1030" i="1"/>
  <c r="H1030" i="1" s="1"/>
  <c r="G1029" i="1"/>
  <c r="D1029" i="1"/>
  <c r="C1029" i="1"/>
  <c r="H1029" i="1" s="1"/>
  <c r="G1028" i="1"/>
  <c r="D1028" i="1"/>
  <c r="C1028" i="1"/>
  <c r="H1028" i="1" s="1"/>
  <c r="G1027" i="1"/>
  <c r="D1027" i="1"/>
  <c r="C1027" i="1"/>
  <c r="H1027" i="1" s="1"/>
  <c r="D1026" i="1"/>
  <c r="C1026" i="1"/>
  <c r="H1026" i="1" s="1"/>
  <c r="G1025" i="1"/>
  <c r="D1025" i="1"/>
  <c r="C1025" i="1"/>
  <c r="H1025" i="1" s="1"/>
  <c r="G1024" i="1"/>
  <c r="D1024" i="1"/>
  <c r="C1024" i="1"/>
  <c r="H1024" i="1" s="1"/>
  <c r="G1023" i="1"/>
  <c r="D1023" i="1"/>
  <c r="C1023" i="1"/>
  <c r="H1023" i="1" s="1"/>
  <c r="D1022" i="1"/>
  <c r="C1022" i="1"/>
  <c r="H1022" i="1" s="1"/>
  <c r="G1021" i="1"/>
  <c r="D1021" i="1"/>
  <c r="C1021" i="1"/>
  <c r="H1021" i="1" s="1"/>
  <c r="G1020" i="1"/>
  <c r="D1020" i="1"/>
  <c r="C1020" i="1"/>
  <c r="H1020" i="1" s="1"/>
  <c r="D1019" i="1"/>
  <c r="C1019" i="1"/>
  <c r="H1019" i="1" s="1"/>
  <c r="D1018" i="1"/>
  <c r="C1018" i="1"/>
  <c r="H1018" i="1" s="1"/>
  <c r="C1017" i="1"/>
  <c r="D1016" i="1"/>
  <c r="C1016" i="1"/>
  <c r="H1016" i="1" s="1"/>
  <c r="D1015" i="1"/>
  <c r="C1015" i="1"/>
  <c r="H1015" i="1" s="1"/>
  <c r="G1014" i="1"/>
  <c r="D1014" i="1"/>
  <c r="C1014" i="1"/>
  <c r="H1014" i="1" s="1"/>
  <c r="G1013" i="1"/>
  <c r="D1013" i="1"/>
  <c r="C1013" i="1"/>
  <c r="H1013" i="1" s="1"/>
  <c r="D1010" i="1"/>
  <c r="C1010" i="1"/>
  <c r="H1010" i="1" s="1"/>
  <c r="D1009" i="1"/>
  <c r="C1009" i="1"/>
  <c r="H1009" i="1" s="1"/>
  <c r="G1008" i="1"/>
  <c r="D1008" i="1"/>
  <c r="C1008" i="1"/>
  <c r="H1008" i="1" s="1"/>
  <c r="G1007" i="1"/>
  <c r="D1007" i="1"/>
  <c r="C1007" i="1"/>
  <c r="H1007" i="1" s="1"/>
  <c r="D1006" i="1"/>
  <c r="C1006" i="1"/>
  <c r="H1006" i="1" s="1"/>
  <c r="D1005" i="1"/>
  <c r="C1005" i="1"/>
  <c r="H1005" i="1" s="1"/>
  <c r="G1004" i="1"/>
  <c r="D1004" i="1"/>
  <c r="C1004" i="1"/>
  <c r="H1004" i="1" s="1"/>
  <c r="G1003" i="1"/>
  <c r="D1003" i="1"/>
  <c r="C1003" i="1"/>
  <c r="H1003" i="1" s="1"/>
  <c r="D1002" i="1"/>
  <c r="C1002" i="1"/>
  <c r="H1002" i="1" s="1"/>
  <c r="D1001" i="1"/>
  <c r="C1001" i="1"/>
  <c r="H1001" i="1" s="1"/>
  <c r="G1000" i="1"/>
  <c r="D1000" i="1"/>
  <c r="C1000" i="1"/>
  <c r="H1000" i="1" s="1"/>
  <c r="G999" i="1"/>
  <c r="D999" i="1"/>
  <c r="C999" i="1"/>
  <c r="H999" i="1" s="1"/>
  <c r="D998" i="1"/>
  <c r="C998" i="1"/>
  <c r="H998" i="1" s="1"/>
  <c r="D997" i="1"/>
  <c r="C997" i="1"/>
  <c r="H997" i="1" s="1"/>
  <c r="G996" i="1"/>
  <c r="D996" i="1"/>
  <c r="C996" i="1"/>
  <c r="H996" i="1" s="1"/>
  <c r="D995" i="1"/>
  <c r="G995" i="1" s="1"/>
  <c r="C995" i="1"/>
  <c r="D994" i="1"/>
  <c r="C994" i="1"/>
  <c r="H994" i="1" s="1"/>
  <c r="D993" i="1"/>
  <c r="C993" i="1"/>
  <c r="H993" i="1" s="1"/>
  <c r="G992" i="1"/>
  <c r="D992" i="1"/>
  <c r="C992" i="1"/>
  <c r="H992" i="1" s="1"/>
  <c r="D991" i="1"/>
  <c r="G991" i="1" s="1"/>
  <c r="C991" i="1"/>
  <c r="D990" i="1"/>
  <c r="C990" i="1"/>
  <c r="H990" i="1" s="1"/>
  <c r="D989" i="1"/>
  <c r="C989" i="1"/>
  <c r="H989" i="1" s="1"/>
  <c r="G988" i="1"/>
  <c r="D988" i="1"/>
  <c r="C988" i="1"/>
  <c r="H988" i="1" s="1"/>
  <c r="D987" i="1"/>
  <c r="G987" i="1" s="1"/>
  <c r="C987" i="1"/>
  <c r="D986" i="1"/>
  <c r="C986" i="1"/>
  <c r="H986" i="1" s="1"/>
  <c r="D985" i="1"/>
  <c r="C985" i="1"/>
  <c r="H985" i="1" s="1"/>
  <c r="G984" i="1"/>
  <c r="D984" i="1"/>
  <c r="C984" i="1"/>
  <c r="H984" i="1" s="1"/>
  <c r="D983" i="1"/>
  <c r="G983" i="1" s="1"/>
  <c r="C983" i="1"/>
  <c r="D982" i="1"/>
  <c r="C982" i="1"/>
  <c r="H982" i="1" s="1"/>
  <c r="D981" i="1"/>
  <c r="C981" i="1"/>
  <c r="H981" i="1" s="1"/>
  <c r="G980" i="1"/>
  <c r="D980" i="1"/>
  <c r="C980" i="1"/>
  <c r="H980" i="1" s="1"/>
  <c r="D979" i="1"/>
  <c r="G979" i="1" s="1"/>
  <c r="C979" i="1"/>
  <c r="D978" i="1"/>
  <c r="C978" i="1"/>
  <c r="H978" i="1" s="1"/>
  <c r="D977" i="1"/>
  <c r="C977" i="1"/>
  <c r="H977" i="1" s="1"/>
  <c r="G976" i="1"/>
  <c r="D976" i="1"/>
  <c r="C976" i="1"/>
  <c r="H976" i="1" s="1"/>
  <c r="D975" i="1"/>
  <c r="G975" i="1" s="1"/>
  <c r="C975" i="1"/>
  <c r="D974" i="1"/>
  <c r="C974" i="1"/>
  <c r="H974" i="1" s="1"/>
  <c r="D973" i="1"/>
  <c r="C973" i="1"/>
  <c r="H973" i="1" s="1"/>
  <c r="G972" i="1"/>
  <c r="D972" i="1"/>
  <c r="C972" i="1"/>
  <c r="H972" i="1" s="1"/>
  <c r="D971" i="1"/>
  <c r="G971" i="1" s="1"/>
  <c r="C971" i="1"/>
  <c r="D970" i="1"/>
  <c r="C970" i="1"/>
  <c r="H970" i="1" s="1"/>
  <c r="D969" i="1"/>
  <c r="C969" i="1"/>
  <c r="H969" i="1" s="1"/>
  <c r="G968" i="1"/>
  <c r="D968" i="1"/>
  <c r="C968" i="1"/>
  <c r="H968" i="1" s="1"/>
  <c r="D967" i="1"/>
  <c r="G967" i="1" s="1"/>
  <c r="C967" i="1"/>
  <c r="D966" i="1"/>
  <c r="C966" i="1"/>
  <c r="H966" i="1" s="1"/>
  <c r="D965" i="1"/>
  <c r="C965" i="1"/>
  <c r="H965" i="1" s="1"/>
  <c r="G964" i="1"/>
  <c r="D964" i="1"/>
  <c r="C964" i="1"/>
  <c r="H964" i="1" s="1"/>
  <c r="D963" i="1"/>
  <c r="G963" i="1" s="1"/>
  <c r="C963" i="1"/>
  <c r="D962" i="1"/>
  <c r="C962" i="1"/>
  <c r="H962" i="1" s="1"/>
  <c r="D961" i="1"/>
  <c r="C961" i="1"/>
  <c r="H961" i="1" s="1"/>
  <c r="G960" i="1"/>
  <c r="D960" i="1"/>
  <c r="C960" i="1"/>
  <c r="H960" i="1" s="1"/>
  <c r="D959" i="1"/>
  <c r="G959" i="1" s="1"/>
  <c r="C959" i="1"/>
  <c r="D958" i="1"/>
  <c r="C958" i="1"/>
  <c r="H958" i="1" s="1"/>
  <c r="D957" i="1"/>
  <c r="C957" i="1"/>
  <c r="H957" i="1" s="1"/>
  <c r="G956" i="1"/>
  <c r="D956" i="1"/>
  <c r="C956" i="1"/>
  <c r="H956" i="1" s="1"/>
  <c r="D955" i="1"/>
  <c r="G955" i="1" s="1"/>
  <c r="C955" i="1"/>
  <c r="D954" i="1"/>
  <c r="C954" i="1"/>
  <c r="H954" i="1" s="1"/>
  <c r="D953" i="1"/>
  <c r="C953" i="1"/>
  <c r="H953" i="1" s="1"/>
  <c r="G952" i="1"/>
  <c r="D952" i="1"/>
  <c r="C952" i="1"/>
  <c r="H952" i="1" s="1"/>
  <c r="D951" i="1"/>
  <c r="G951" i="1" s="1"/>
  <c r="C951" i="1"/>
  <c r="D950" i="1"/>
  <c r="C950" i="1"/>
  <c r="H950" i="1" s="1"/>
  <c r="D949" i="1"/>
  <c r="C949" i="1"/>
  <c r="H949" i="1" s="1"/>
  <c r="G948" i="1"/>
  <c r="D948" i="1"/>
  <c r="C948" i="1"/>
  <c r="H948" i="1" s="1"/>
  <c r="D947" i="1"/>
  <c r="G947" i="1" s="1"/>
  <c r="C947" i="1"/>
  <c r="D946" i="1"/>
  <c r="C946" i="1"/>
  <c r="H946" i="1" s="1"/>
  <c r="D945" i="1"/>
  <c r="C945" i="1"/>
  <c r="H945" i="1" s="1"/>
  <c r="G944" i="1"/>
  <c r="D944" i="1"/>
  <c r="C944" i="1"/>
  <c r="H944" i="1" s="1"/>
  <c r="D943" i="1"/>
  <c r="G943" i="1" s="1"/>
  <c r="C943" i="1"/>
  <c r="D942" i="1"/>
  <c r="C942" i="1"/>
  <c r="H942" i="1" s="1"/>
  <c r="D941" i="1"/>
  <c r="C941" i="1"/>
  <c r="H941" i="1" s="1"/>
  <c r="G940" i="1"/>
  <c r="D940" i="1"/>
  <c r="C940" i="1"/>
  <c r="H940" i="1" s="1"/>
  <c r="D939" i="1"/>
  <c r="G939" i="1" s="1"/>
  <c r="C939" i="1"/>
  <c r="D938" i="1"/>
  <c r="C938" i="1"/>
  <c r="H938" i="1" s="1"/>
  <c r="D937" i="1"/>
  <c r="C937" i="1"/>
  <c r="H937" i="1" s="1"/>
  <c r="G936" i="1"/>
  <c r="D936" i="1"/>
  <c r="C936" i="1"/>
  <c r="H936" i="1" s="1"/>
  <c r="D935" i="1"/>
  <c r="G935" i="1" s="1"/>
  <c r="C935" i="1"/>
  <c r="D934" i="1"/>
  <c r="C934" i="1"/>
  <c r="H934" i="1" s="1"/>
  <c r="D933" i="1"/>
  <c r="C933" i="1"/>
  <c r="H933" i="1" s="1"/>
  <c r="G932" i="1"/>
  <c r="D932" i="1"/>
  <c r="C932" i="1"/>
  <c r="H932" i="1" s="1"/>
  <c r="D931" i="1"/>
  <c r="G931" i="1" s="1"/>
  <c r="C931" i="1"/>
  <c r="D930" i="1"/>
  <c r="C930" i="1"/>
  <c r="H930" i="1" s="1"/>
  <c r="D929" i="1"/>
  <c r="C929" i="1"/>
  <c r="H929" i="1" s="1"/>
  <c r="G928" i="1"/>
  <c r="D928" i="1"/>
  <c r="C928" i="1"/>
  <c r="H928" i="1" s="1"/>
  <c r="D927" i="1"/>
  <c r="G927" i="1" s="1"/>
  <c r="C927" i="1"/>
  <c r="D926" i="1"/>
  <c r="C926" i="1"/>
  <c r="H926" i="1" s="1"/>
  <c r="D925" i="1"/>
  <c r="C925" i="1"/>
  <c r="H925" i="1" s="1"/>
  <c r="G924" i="1"/>
  <c r="D924" i="1"/>
  <c r="C924" i="1"/>
  <c r="H924" i="1" s="1"/>
  <c r="D923" i="1"/>
  <c r="G923" i="1" s="1"/>
  <c r="C923" i="1"/>
  <c r="D922" i="1"/>
  <c r="C922" i="1"/>
  <c r="H922" i="1" s="1"/>
  <c r="D921" i="1"/>
  <c r="C921" i="1"/>
  <c r="H921" i="1" s="1"/>
  <c r="G920" i="1"/>
  <c r="D920" i="1"/>
  <c r="C920" i="1"/>
  <c r="H920" i="1" s="1"/>
  <c r="D919" i="1"/>
  <c r="G919" i="1" s="1"/>
  <c r="C919" i="1"/>
  <c r="D918" i="1"/>
  <c r="C918" i="1"/>
  <c r="H918" i="1" s="1"/>
  <c r="D917" i="1"/>
  <c r="C917" i="1"/>
  <c r="H917" i="1" s="1"/>
  <c r="G916" i="1"/>
  <c r="D916" i="1"/>
  <c r="C916" i="1"/>
  <c r="H916" i="1" s="1"/>
  <c r="D915" i="1"/>
  <c r="G915" i="1" s="1"/>
  <c r="C915" i="1"/>
  <c r="D914" i="1"/>
  <c r="C914" i="1"/>
  <c r="H914" i="1" s="1"/>
  <c r="D913" i="1"/>
  <c r="C913" i="1"/>
  <c r="H913" i="1" s="1"/>
  <c r="G912" i="1"/>
  <c r="D912" i="1"/>
  <c r="C912" i="1"/>
  <c r="H912" i="1" s="1"/>
  <c r="D911" i="1"/>
  <c r="G911" i="1" s="1"/>
  <c r="C911" i="1"/>
  <c r="D910" i="1"/>
  <c r="C910" i="1"/>
  <c r="H910" i="1" s="1"/>
  <c r="D909" i="1"/>
  <c r="C909" i="1"/>
  <c r="H909" i="1" s="1"/>
  <c r="G908" i="1"/>
  <c r="D908" i="1"/>
  <c r="C908" i="1"/>
  <c r="H908" i="1" s="1"/>
  <c r="D907" i="1"/>
  <c r="G907" i="1" s="1"/>
  <c r="C907" i="1"/>
  <c r="D906" i="1"/>
  <c r="C906" i="1"/>
  <c r="H906" i="1" s="1"/>
  <c r="D905" i="1"/>
  <c r="C905" i="1"/>
  <c r="G905" i="1" s="1"/>
  <c r="D904" i="1"/>
  <c r="C904" i="1"/>
  <c r="H904" i="1" s="1"/>
  <c r="H903" i="1"/>
  <c r="D903" i="1"/>
  <c r="C903" i="1"/>
  <c r="G903" i="1" s="1"/>
  <c r="G902" i="1"/>
  <c r="D902" i="1"/>
  <c r="C902" i="1"/>
  <c r="H902" i="1" s="1"/>
  <c r="H901" i="1"/>
  <c r="G901" i="1"/>
  <c r="D901" i="1"/>
  <c r="C901" i="1"/>
  <c r="D900" i="1"/>
  <c r="G900" i="1" s="1"/>
  <c r="C900" i="1"/>
  <c r="D899" i="1"/>
  <c r="H899" i="1" s="1"/>
  <c r="C899" i="1"/>
  <c r="D898" i="1"/>
  <c r="C898" i="1"/>
  <c r="H898" i="1" s="1"/>
  <c r="D897" i="1"/>
  <c r="C897" i="1"/>
  <c r="H897" i="1" s="1"/>
  <c r="D896" i="1"/>
  <c r="C896" i="1"/>
  <c r="H896" i="1" s="1"/>
  <c r="D895" i="1"/>
  <c r="C895" i="1"/>
  <c r="H895" i="1" s="1"/>
  <c r="G894" i="1"/>
  <c r="D894" i="1"/>
  <c r="C894" i="1"/>
  <c r="H894" i="1" s="1"/>
  <c r="H893" i="1"/>
  <c r="G893" i="1"/>
  <c r="D893" i="1"/>
  <c r="C893" i="1"/>
  <c r="D892" i="1"/>
  <c r="G892" i="1" s="1"/>
  <c r="C892" i="1"/>
  <c r="D891" i="1"/>
  <c r="G891" i="1" s="1"/>
  <c r="C891" i="1"/>
  <c r="H891" i="1" s="1"/>
  <c r="D890" i="1"/>
  <c r="C890" i="1"/>
  <c r="H890" i="1" s="1"/>
  <c r="D889" i="1"/>
  <c r="C889" i="1"/>
  <c r="G889" i="1" s="1"/>
  <c r="D888" i="1"/>
  <c r="C888" i="1"/>
  <c r="H888" i="1" s="1"/>
  <c r="H887" i="1"/>
  <c r="D887" i="1"/>
  <c r="C887" i="1"/>
  <c r="G887" i="1" s="1"/>
  <c r="G886" i="1"/>
  <c r="D886" i="1"/>
  <c r="C886" i="1"/>
  <c r="H886" i="1" s="1"/>
  <c r="H885" i="1"/>
  <c r="G885" i="1"/>
  <c r="D885" i="1"/>
  <c r="C885" i="1"/>
  <c r="D884" i="1"/>
  <c r="G884" i="1" s="1"/>
  <c r="C884" i="1"/>
  <c r="D883" i="1"/>
  <c r="H883" i="1" s="1"/>
  <c r="C883" i="1"/>
  <c r="D882" i="1"/>
  <c r="C882" i="1"/>
  <c r="H882" i="1" s="1"/>
  <c r="D881" i="1"/>
  <c r="C881" i="1"/>
  <c r="H881" i="1" s="1"/>
  <c r="D880" i="1"/>
  <c r="C880" i="1"/>
  <c r="H880" i="1" s="1"/>
  <c r="D879" i="1"/>
  <c r="C879" i="1"/>
  <c r="H879" i="1" s="1"/>
  <c r="G878" i="1"/>
  <c r="D878" i="1"/>
  <c r="C878" i="1"/>
  <c r="H878" i="1" s="1"/>
  <c r="H877" i="1"/>
  <c r="G877" i="1"/>
  <c r="D877" i="1"/>
  <c r="C877" i="1"/>
  <c r="D876" i="1"/>
  <c r="G876" i="1" s="1"/>
  <c r="C876" i="1"/>
  <c r="D875" i="1"/>
  <c r="G875" i="1" s="1"/>
  <c r="C875" i="1"/>
  <c r="H875" i="1" s="1"/>
  <c r="D874" i="1"/>
  <c r="C874" i="1"/>
  <c r="H874" i="1" s="1"/>
  <c r="D873" i="1"/>
  <c r="C873" i="1"/>
  <c r="G873" i="1" s="1"/>
  <c r="D872" i="1"/>
  <c r="C872" i="1"/>
  <c r="H872" i="1" s="1"/>
  <c r="H871" i="1"/>
  <c r="D871" i="1"/>
  <c r="C871" i="1"/>
  <c r="G871" i="1" s="1"/>
  <c r="G870" i="1"/>
  <c r="D870" i="1"/>
  <c r="C870" i="1"/>
  <c r="H870" i="1" s="1"/>
  <c r="H869" i="1"/>
  <c r="G869" i="1"/>
  <c r="D869" i="1"/>
  <c r="C869" i="1"/>
  <c r="D868" i="1"/>
  <c r="G868" i="1" s="1"/>
  <c r="C868" i="1"/>
  <c r="D867" i="1"/>
  <c r="H867" i="1" s="1"/>
  <c r="C867" i="1"/>
  <c r="D866" i="1"/>
  <c r="C866" i="1"/>
  <c r="H866" i="1" s="1"/>
  <c r="D865" i="1"/>
  <c r="C865" i="1"/>
  <c r="H865" i="1" s="1"/>
  <c r="D864" i="1"/>
  <c r="C864" i="1"/>
  <c r="H864" i="1" s="1"/>
  <c r="D863" i="1"/>
  <c r="C863" i="1"/>
  <c r="H863" i="1" s="1"/>
  <c r="G862" i="1"/>
  <c r="D862" i="1"/>
  <c r="C862" i="1"/>
  <c r="H862" i="1" s="1"/>
  <c r="H861" i="1"/>
  <c r="G861" i="1"/>
  <c r="D861" i="1"/>
  <c r="C861" i="1"/>
  <c r="D860" i="1"/>
  <c r="G860" i="1" s="1"/>
  <c r="C860" i="1"/>
  <c r="D859" i="1"/>
  <c r="H859" i="1" s="1"/>
  <c r="C859" i="1"/>
  <c r="D858" i="1"/>
  <c r="C858" i="1"/>
  <c r="H858" i="1" s="1"/>
  <c r="D857" i="1"/>
  <c r="C857" i="1"/>
  <c r="G857" i="1" s="1"/>
  <c r="D856" i="1"/>
  <c r="C856" i="1"/>
  <c r="H856" i="1" s="1"/>
  <c r="H855" i="1"/>
  <c r="D855" i="1"/>
  <c r="C855" i="1"/>
  <c r="G855" i="1" s="1"/>
  <c r="G854" i="1"/>
  <c r="D854" i="1"/>
  <c r="C854" i="1"/>
  <c r="H854" i="1" s="1"/>
  <c r="H853" i="1"/>
  <c r="G853" i="1"/>
  <c r="D853" i="1"/>
  <c r="C853" i="1"/>
  <c r="D852" i="1"/>
  <c r="G852" i="1" s="1"/>
  <c r="C852" i="1"/>
  <c r="D851" i="1"/>
  <c r="G851" i="1" s="1"/>
  <c r="C851" i="1"/>
  <c r="D850" i="1"/>
  <c r="C850" i="1"/>
  <c r="H850" i="1" s="1"/>
  <c r="D849" i="1"/>
  <c r="C849" i="1"/>
  <c r="H849" i="1" s="1"/>
  <c r="D848" i="1"/>
  <c r="C848" i="1"/>
  <c r="H848" i="1" s="1"/>
  <c r="D847" i="1"/>
  <c r="C847" i="1"/>
  <c r="H847" i="1" s="1"/>
  <c r="G846" i="1"/>
  <c r="D846" i="1"/>
  <c r="C846" i="1"/>
  <c r="H846" i="1" s="1"/>
  <c r="H845" i="1"/>
  <c r="G845" i="1"/>
  <c r="D845" i="1"/>
  <c r="C845" i="1"/>
  <c r="D844" i="1"/>
  <c r="G844" i="1" s="1"/>
  <c r="C844" i="1"/>
  <c r="D843" i="1"/>
  <c r="H843" i="1" s="1"/>
  <c r="C843" i="1"/>
  <c r="D842" i="1"/>
  <c r="C842" i="1"/>
  <c r="H842" i="1" s="1"/>
  <c r="D841" i="1"/>
  <c r="C841" i="1"/>
  <c r="G841" i="1" s="1"/>
  <c r="D840" i="1"/>
  <c r="C840" i="1"/>
  <c r="H840" i="1" s="1"/>
  <c r="H839" i="1"/>
  <c r="D839" i="1"/>
  <c r="C839" i="1"/>
  <c r="G839" i="1" s="1"/>
  <c r="G838" i="1"/>
  <c r="D838" i="1"/>
  <c r="C838" i="1"/>
  <c r="H838" i="1" s="1"/>
  <c r="H837" i="1"/>
  <c r="G837" i="1"/>
  <c r="D837" i="1"/>
  <c r="C837" i="1"/>
  <c r="D836" i="1"/>
  <c r="G836" i="1" s="1"/>
  <c r="C836" i="1"/>
  <c r="D835" i="1"/>
  <c r="H835" i="1" s="1"/>
  <c r="C835" i="1"/>
  <c r="D834" i="1"/>
  <c r="C834" i="1"/>
  <c r="H834" i="1" s="1"/>
  <c r="D833" i="1"/>
  <c r="C833" i="1"/>
  <c r="H833" i="1" s="1"/>
  <c r="D832" i="1"/>
  <c r="C832" i="1"/>
  <c r="H832" i="1" s="1"/>
  <c r="D831" i="1"/>
  <c r="C831" i="1"/>
  <c r="H831" i="1" s="1"/>
  <c r="G830" i="1"/>
  <c r="D830" i="1"/>
  <c r="C830" i="1"/>
  <c r="H830" i="1" s="1"/>
  <c r="H829" i="1"/>
  <c r="G829" i="1"/>
  <c r="D829" i="1"/>
  <c r="C829" i="1"/>
  <c r="D828" i="1"/>
  <c r="G828" i="1" s="1"/>
  <c r="C828" i="1"/>
  <c r="D827" i="1"/>
  <c r="H827" i="1" s="1"/>
  <c r="C827" i="1"/>
  <c r="D826" i="1"/>
  <c r="C826" i="1"/>
  <c r="H826" i="1" s="1"/>
  <c r="D825" i="1"/>
  <c r="C825" i="1"/>
  <c r="G825" i="1" s="1"/>
  <c r="D824" i="1"/>
  <c r="C824" i="1"/>
  <c r="H824" i="1" s="1"/>
  <c r="H823" i="1"/>
  <c r="D823" i="1"/>
  <c r="C823" i="1"/>
  <c r="G823" i="1" s="1"/>
  <c r="G822" i="1"/>
  <c r="D822" i="1"/>
  <c r="C822" i="1"/>
  <c r="H822" i="1" s="1"/>
  <c r="H821" i="1"/>
  <c r="G821" i="1"/>
  <c r="D821" i="1"/>
  <c r="C821" i="1"/>
  <c r="D820" i="1"/>
  <c r="G820" i="1" s="1"/>
  <c r="C820" i="1"/>
  <c r="D819" i="1"/>
  <c r="H819" i="1" s="1"/>
  <c r="C819" i="1"/>
  <c r="D818" i="1"/>
  <c r="C818" i="1"/>
  <c r="H818" i="1" s="1"/>
  <c r="D817" i="1"/>
  <c r="C817" i="1"/>
  <c r="H817" i="1" s="1"/>
  <c r="D816" i="1"/>
  <c r="C816" i="1"/>
  <c r="H816" i="1" s="1"/>
  <c r="D815" i="1"/>
  <c r="C815" i="1"/>
  <c r="H815" i="1" s="1"/>
  <c r="G814" i="1"/>
  <c r="D814" i="1"/>
  <c r="C814" i="1"/>
  <c r="H814" i="1" s="1"/>
  <c r="H813" i="1"/>
  <c r="G813" i="1"/>
  <c r="D813" i="1"/>
  <c r="C813" i="1"/>
  <c r="D812" i="1"/>
  <c r="G812" i="1" s="1"/>
  <c r="C812" i="1"/>
  <c r="D811" i="1"/>
  <c r="G811" i="1" s="1"/>
  <c r="C811" i="1"/>
  <c r="H811" i="1" s="1"/>
  <c r="D810" i="1"/>
  <c r="C810" i="1"/>
  <c r="H810" i="1" s="1"/>
  <c r="D809" i="1"/>
  <c r="C809" i="1"/>
  <c r="G809" i="1" s="1"/>
  <c r="D808" i="1"/>
  <c r="C808" i="1"/>
  <c r="H808" i="1" s="1"/>
  <c r="H807" i="1"/>
  <c r="D807" i="1"/>
  <c r="C807" i="1"/>
  <c r="G807" i="1" s="1"/>
  <c r="G806" i="1"/>
  <c r="D806" i="1"/>
  <c r="C806" i="1"/>
  <c r="H806" i="1" s="1"/>
  <c r="H805" i="1"/>
  <c r="G805" i="1"/>
  <c r="D805" i="1"/>
  <c r="C805" i="1"/>
  <c r="D804" i="1"/>
  <c r="G804" i="1" s="1"/>
  <c r="C804" i="1"/>
  <c r="D803" i="1"/>
  <c r="G803" i="1" s="1"/>
  <c r="C803" i="1"/>
  <c r="D802" i="1"/>
  <c r="C802" i="1"/>
  <c r="H802" i="1" s="1"/>
  <c r="D801" i="1"/>
  <c r="C801" i="1"/>
  <c r="H801" i="1" s="1"/>
  <c r="D800" i="1"/>
  <c r="C800" i="1"/>
  <c r="H800" i="1" s="1"/>
  <c r="D799" i="1"/>
  <c r="C799" i="1"/>
  <c r="H799" i="1" s="1"/>
  <c r="G798" i="1"/>
  <c r="D798" i="1"/>
  <c r="C798" i="1"/>
  <c r="H798" i="1" s="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132" i="1" l="1"/>
  <c r="G1132" i="1"/>
  <c r="G1162" i="1"/>
  <c r="H1162" i="1"/>
  <c r="G800" i="1"/>
  <c r="H809" i="1"/>
  <c r="H812" i="1"/>
  <c r="G816" i="1"/>
  <c r="H825" i="1"/>
  <c r="H828" i="1"/>
  <c r="G832" i="1"/>
  <c r="H841" i="1"/>
  <c r="H844" i="1"/>
  <c r="G848" i="1"/>
  <c r="H857" i="1"/>
  <c r="H860" i="1"/>
  <c r="G864" i="1"/>
  <c r="H873" i="1"/>
  <c r="H876" i="1"/>
  <c r="G880" i="1"/>
  <c r="H889" i="1"/>
  <c r="H892" i="1"/>
  <c r="G896" i="1"/>
  <c r="H905" i="1"/>
  <c r="H911" i="1"/>
  <c r="G913" i="1"/>
  <c r="H919" i="1"/>
  <c r="G921" i="1"/>
  <c r="H927" i="1"/>
  <c r="G929" i="1"/>
  <c r="H935" i="1"/>
  <c r="G937" i="1"/>
  <c r="H943" i="1"/>
  <c r="G945" i="1"/>
  <c r="H951" i="1"/>
  <c r="G953" i="1"/>
  <c r="H959" i="1"/>
  <c r="G961" i="1"/>
  <c r="H967" i="1"/>
  <c r="G969" i="1"/>
  <c r="H975" i="1"/>
  <c r="G977" i="1"/>
  <c r="H983" i="1"/>
  <c r="G985" i="1"/>
  <c r="H991" i="1"/>
  <c r="G993" i="1"/>
  <c r="G1001" i="1"/>
  <c r="G1009" i="1"/>
  <c r="G1015" i="1"/>
  <c r="G1018" i="1"/>
  <c r="G1026" i="1"/>
  <c r="G1034" i="1"/>
  <c r="H1232" i="1"/>
  <c r="G1232" i="1"/>
  <c r="G819" i="1"/>
  <c r="G867" i="1"/>
  <c r="G883" i="1"/>
  <c r="G899" i="1"/>
  <c r="H1084" i="1"/>
  <c r="G1084" i="1"/>
  <c r="G1166" i="1"/>
  <c r="H1166" i="1"/>
  <c r="H1100" i="1"/>
  <c r="G1100" i="1"/>
  <c r="H1116" i="1"/>
  <c r="G1116" i="1"/>
  <c r="H1148" i="1"/>
  <c r="G1148" i="1"/>
  <c r="H1236" i="1"/>
  <c r="G1236" i="1"/>
  <c r="H1248" i="1"/>
  <c r="G1248" i="1"/>
  <c r="G1434" i="1"/>
  <c r="H1434" i="1"/>
  <c r="G835" i="1"/>
  <c r="G801" i="1"/>
  <c r="H803" i="1"/>
  <c r="G810" i="1"/>
  <c r="G817" i="1"/>
  <c r="G826" i="1"/>
  <c r="G833" i="1"/>
  <c r="G842" i="1"/>
  <c r="G849" i="1"/>
  <c r="H851" i="1"/>
  <c r="G858" i="1"/>
  <c r="G865" i="1"/>
  <c r="G874" i="1"/>
  <c r="G881" i="1"/>
  <c r="G890" i="1"/>
  <c r="G897" i="1"/>
  <c r="G906" i="1"/>
  <c r="G914" i="1"/>
  <c r="G922" i="1"/>
  <c r="G930" i="1"/>
  <c r="G938" i="1"/>
  <c r="G946" i="1"/>
  <c r="G954" i="1"/>
  <c r="G962" i="1"/>
  <c r="G970" i="1"/>
  <c r="G978" i="1"/>
  <c r="G986" i="1"/>
  <c r="G994" i="1"/>
  <c r="G1002" i="1"/>
  <c r="G1010" i="1"/>
  <c r="G1016" i="1"/>
  <c r="G1019" i="1"/>
  <c r="H1101" i="1"/>
  <c r="G1101" i="1"/>
  <c r="H1117" i="1"/>
  <c r="G1117" i="1"/>
  <c r="H1133" i="1"/>
  <c r="G1133" i="1"/>
  <c r="H1149" i="1"/>
  <c r="G1149" i="1"/>
  <c r="G1156" i="1"/>
  <c r="H1156" i="1"/>
  <c r="H1186" i="1"/>
  <c r="G1186" i="1"/>
  <c r="H1212" i="1"/>
  <c r="G1212" i="1"/>
  <c r="H1216" i="1"/>
  <c r="G1216" i="1"/>
  <c r="H1220" i="1"/>
  <c r="G1220" i="1"/>
  <c r="H1240" i="1"/>
  <c r="G1240" i="1"/>
  <c r="G799" i="1"/>
  <c r="H804" i="1"/>
  <c r="G808" i="1"/>
  <c r="G815" i="1"/>
  <c r="H820" i="1"/>
  <c r="G824" i="1"/>
  <c r="G831" i="1"/>
  <c r="H836" i="1"/>
  <c r="G840" i="1"/>
  <c r="G847" i="1"/>
  <c r="H852" i="1"/>
  <c r="G856" i="1"/>
  <c r="G863" i="1"/>
  <c r="H868" i="1"/>
  <c r="G872" i="1"/>
  <c r="G879" i="1"/>
  <c r="H884" i="1"/>
  <c r="G888" i="1"/>
  <c r="G895" i="1"/>
  <c r="H900" i="1"/>
  <c r="G904" i="1"/>
  <c r="H907" i="1"/>
  <c r="G909" i="1"/>
  <c r="H915" i="1"/>
  <c r="G917" i="1"/>
  <c r="H923" i="1"/>
  <c r="G925" i="1"/>
  <c r="H931" i="1"/>
  <c r="G933" i="1"/>
  <c r="H939" i="1"/>
  <c r="G941" i="1"/>
  <c r="H947" i="1"/>
  <c r="G949" i="1"/>
  <c r="H955" i="1"/>
  <c r="G957" i="1"/>
  <c r="H963" i="1"/>
  <c r="G965" i="1"/>
  <c r="H971" i="1"/>
  <c r="G973" i="1"/>
  <c r="H979" i="1"/>
  <c r="G981" i="1"/>
  <c r="H987" i="1"/>
  <c r="G989" i="1"/>
  <c r="H995" i="1"/>
  <c r="G997" i="1"/>
  <c r="G1005" i="1"/>
  <c r="G1022" i="1"/>
  <c r="G1030" i="1"/>
  <c r="G1038" i="1"/>
  <c r="H1085" i="1"/>
  <c r="G1085" i="1"/>
  <c r="H1170" i="1"/>
  <c r="G1170" i="1"/>
  <c r="H1183" i="1"/>
  <c r="G1183" i="1"/>
  <c r="H1194" i="1"/>
  <c r="G1194" i="1"/>
  <c r="G1108" i="1"/>
  <c r="H1108" i="1"/>
  <c r="G1124" i="1"/>
  <c r="H1124" i="1"/>
  <c r="G1140" i="1"/>
  <c r="H1140" i="1"/>
  <c r="H1157" i="1"/>
  <c r="G1157" i="1"/>
  <c r="H1178" i="1"/>
  <c r="G1178" i="1"/>
  <c r="H1226" i="1"/>
  <c r="G1226" i="1"/>
  <c r="H1230" i="1"/>
  <c r="G1230" i="1"/>
  <c r="H1234" i="1"/>
  <c r="G1234" i="1"/>
  <c r="H1238" i="1"/>
  <c r="G1238" i="1"/>
  <c r="H1242" i="1"/>
  <c r="G1242" i="1"/>
  <c r="H1246" i="1"/>
  <c r="G1246" i="1"/>
  <c r="H1250" i="1"/>
  <c r="G1250" i="1"/>
  <c r="H1228" i="1"/>
  <c r="G1228" i="1"/>
  <c r="G827" i="1"/>
  <c r="G843" i="1"/>
  <c r="G859" i="1"/>
  <c r="G1092" i="1"/>
  <c r="H1092" i="1"/>
  <c r="H1191" i="1"/>
  <c r="G1191" i="1"/>
  <c r="H1202" i="1"/>
  <c r="G1202" i="1"/>
  <c r="H1224" i="1"/>
  <c r="G1224" i="1"/>
  <c r="H1244" i="1"/>
  <c r="G1244" i="1"/>
  <c r="G802" i="1"/>
  <c r="G818" i="1"/>
  <c r="G834" i="1"/>
  <c r="G850" i="1"/>
  <c r="G866" i="1"/>
  <c r="G882" i="1"/>
  <c r="G898" i="1"/>
  <c r="G910" i="1"/>
  <c r="G918" i="1"/>
  <c r="G926" i="1"/>
  <c r="G934" i="1"/>
  <c r="G942" i="1"/>
  <c r="G950" i="1"/>
  <c r="G958" i="1"/>
  <c r="G966" i="1"/>
  <c r="G974" i="1"/>
  <c r="G982" i="1"/>
  <c r="G990" i="1"/>
  <c r="G998" i="1"/>
  <c r="G1006" i="1"/>
  <c r="H1109" i="1"/>
  <c r="G1109" i="1"/>
  <c r="H1125" i="1"/>
  <c r="G1125" i="1"/>
  <c r="H1141" i="1"/>
  <c r="G1141" i="1"/>
  <c r="H1158" i="1"/>
  <c r="H1175" i="1"/>
  <c r="G1175" i="1"/>
  <c r="H1199" i="1"/>
  <c r="G1199" i="1"/>
  <c r="H1210" i="1"/>
  <c r="G1210" i="1"/>
  <c r="H1214" i="1"/>
  <c r="G1214" i="1"/>
  <c r="H1218" i="1"/>
  <c r="G1218" i="1"/>
  <c r="H1222" i="1"/>
  <c r="G1222" i="1"/>
  <c r="H1095" i="1"/>
  <c r="H1111" i="1"/>
  <c r="H1127" i="1"/>
  <c r="H1143" i="1"/>
  <c r="H1159" i="1"/>
  <c r="H1167" i="1"/>
  <c r="H1173" i="1"/>
  <c r="H1176" i="1"/>
  <c r="G1176" i="1"/>
  <c r="H1189" i="1"/>
  <c r="H1192" i="1"/>
  <c r="G1192" i="1"/>
  <c r="H1205" i="1"/>
  <c r="H1208" i="1"/>
  <c r="G1208" i="1"/>
  <c r="H1379" i="1"/>
  <c r="G1379" i="1"/>
  <c r="H1383" i="1"/>
  <c r="G1383" i="1"/>
  <c r="H1387" i="1"/>
  <c r="G1387" i="1"/>
  <c r="H1391" i="1"/>
  <c r="G1391" i="1"/>
  <c r="H1395" i="1"/>
  <c r="G1395" i="1"/>
  <c r="H1399" i="1"/>
  <c r="G1399" i="1"/>
  <c r="G1406" i="1"/>
  <c r="H1406" i="1"/>
  <c r="G1420" i="1"/>
  <c r="H1420" i="1"/>
  <c r="H1091" i="1"/>
  <c r="G1095" i="1"/>
  <c r="H1107" i="1"/>
  <c r="G1111" i="1"/>
  <c r="H1123" i="1"/>
  <c r="G1127" i="1"/>
  <c r="H1139" i="1"/>
  <c r="G1143" i="1"/>
  <c r="H1155" i="1"/>
  <c r="G1159" i="1"/>
  <c r="H1165" i="1"/>
  <c r="G1167" i="1"/>
  <c r="G1173" i="1"/>
  <c r="H1177" i="1"/>
  <c r="G1189" i="1"/>
  <c r="H1193" i="1"/>
  <c r="H1196" i="1"/>
  <c r="G1196" i="1"/>
  <c r="G1205" i="1"/>
  <c r="H1209" i="1"/>
  <c r="G1452" i="1"/>
  <c r="H1452" i="1"/>
  <c r="H1482" i="1"/>
  <c r="G1482" i="1"/>
  <c r="H1490" i="1"/>
  <c r="G1490" i="1"/>
  <c r="H1498" i="1"/>
  <c r="G1498" i="1"/>
  <c r="H1506" i="1"/>
  <c r="G1506" i="1"/>
  <c r="H1514" i="1"/>
  <c r="G1514" i="1"/>
  <c r="H1522" i="1"/>
  <c r="G1522" i="1"/>
  <c r="H1174" i="1"/>
  <c r="G1174" i="1"/>
  <c r="H1190" i="1"/>
  <c r="G1190" i="1"/>
  <c r="H1206" i="1"/>
  <c r="G1206" i="1"/>
  <c r="H1213" i="1"/>
  <c r="G1213" i="1"/>
  <c r="H1217" i="1"/>
  <c r="G1217" i="1"/>
  <c r="H1221" i="1"/>
  <c r="G1221" i="1"/>
  <c r="H1225" i="1"/>
  <c r="G1225" i="1"/>
  <c r="H1229" i="1"/>
  <c r="G1229" i="1"/>
  <c r="H1233" i="1"/>
  <c r="G1233" i="1"/>
  <c r="H1237" i="1"/>
  <c r="G1237" i="1"/>
  <c r="H1241" i="1"/>
  <c r="G1241" i="1"/>
  <c r="H1245" i="1"/>
  <c r="G1245" i="1"/>
  <c r="H1249" i="1"/>
  <c r="G1249" i="1"/>
  <c r="H1253" i="1"/>
  <c r="G1253" i="1"/>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H1369" i="1"/>
  <c r="G1369" i="1"/>
  <c r="H1373" i="1"/>
  <c r="G1373" i="1"/>
  <c r="H1087" i="1"/>
  <c r="H1103" i="1"/>
  <c r="H1119" i="1"/>
  <c r="H1135" i="1"/>
  <c r="H1151" i="1"/>
  <c r="H1163" i="1"/>
  <c r="H1184" i="1"/>
  <c r="G1184" i="1"/>
  <c r="H1197" i="1"/>
  <c r="H1200" i="1"/>
  <c r="G1200" i="1"/>
  <c r="H1377" i="1"/>
  <c r="G1377" i="1"/>
  <c r="H1381" i="1"/>
  <c r="G1381" i="1"/>
  <c r="H1385" i="1"/>
  <c r="G1385" i="1"/>
  <c r="H1389" i="1"/>
  <c r="G1389" i="1"/>
  <c r="H1393" i="1"/>
  <c r="G1393" i="1"/>
  <c r="H1397" i="1"/>
  <c r="G1397" i="1"/>
  <c r="G1404" i="1"/>
  <c r="H1404" i="1"/>
  <c r="H1413" i="1"/>
  <c r="G1413" i="1"/>
  <c r="G1422" i="1"/>
  <c r="H1422" i="1"/>
  <c r="G1450" i="1"/>
  <c r="H1450" i="1"/>
  <c r="G1468" i="1"/>
  <c r="H1468" i="1"/>
  <c r="H1577" i="1"/>
  <c r="G1577" i="1"/>
  <c r="H1083" i="1"/>
  <c r="G1087" i="1"/>
  <c r="G1094" i="1"/>
  <c r="H1099" i="1"/>
  <c r="G1103" i="1"/>
  <c r="G1110" i="1"/>
  <c r="H1115" i="1"/>
  <c r="G1119" i="1"/>
  <c r="G1126" i="1"/>
  <c r="H1131" i="1"/>
  <c r="G1135" i="1"/>
  <c r="G1142" i="1"/>
  <c r="H1147" i="1"/>
  <c r="G1151" i="1"/>
  <c r="G1158" i="1"/>
  <c r="H1161" i="1"/>
  <c r="G1163" i="1"/>
  <c r="H1169" i="1"/>
  <c r="H1172" i="1"/>
  <c r="G1172" i="1"/>
  <c r="H1185" i="1"/>
  <c r="H1188" i="1"/>
  <c r="G1188" i="1"/>
  <c r="G1197" i="1"/>
  <c r="H1201" i="1"/>
  <c r="H1204" i="1"/>
  <c r="G1204" i="1"/>
  <c r="G1545" i="1"/>
  <c r="I1545" i="1" s="1"/>
  <c r="J1545" i="1"/>
  <c r="H1545" i="1"/>
  <c r="H1081" i="1"/>
  <c r="H1097" i="1"/>
  <c r="H1113" i="1"/>
  <c r="H1129" i="1"/>
  <c r="H1145" i="1"/>
  <c r="G1164" i="1"/>
  <c r="H1179" i="1"/>
  <c r="H1195" i="1"/>
  <c r="H1198" i="1"/>
  <c r="G1198" i="1"/>
  <c r="H1211" i="1"/>
  <c r="G1211" i="1"/>
  <c r="H1215" i="1"/>
  <c r="G1215" i="1"/>
  <c r="H1219" i="1"/>
  <c r="G1219" i="1"/>
  <c r="H1227" i="1"/>
  <c r="G1227" i="1"/>
  <c r="H1231" i="1"/>
  <c r="G1231" i="1"/>
  <c r="H1235" i="1"/>
  <c r="G1235" i="1"/>
  <c r="H1239" i="1"/>
  <c r="G1239" i="1"/>
  <c r="H1243" i="1"/>
  <c r="G1243" i="1"/>
  <c r="H1247" i="1"/>
  <c r="G1247" i="1"/>
  <c r="H1251" i="1"/>
  <c r="G1251" i="1"/>
  <c r="H1263" i="1"/>
  <c r="G1263" i="1"/>
  <c r="H1267" i="1"/>
  <c r="G1267" i="1"/>
  <c r="H1271" i="1"/>
  <c r="G1271" i="1"/>
  <c r="H1275" i="1"/>
  <c r="G1275" i="1"/>
  <c r="H1279" i="1"/>
  <c r="G1279" i="1"/>
  <c r="H1283" i="1"/>
  <c r="G1283" i="1"/>
  <c r="H1287" i="1"/>
  <c r="G1287" i="1"/>
  <c r="H1291" i="1"/>
  <c r="G1291" i="1"/>
  <c r="H1295" i="1"/>
  <c r="G1295" i="1"/>
  <c r="H1299" i="1"/>
  <c r="G1299"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G1436" i="1"/>
  <c r="H1436" i="1"/>
  <c r="G1466" i="1"/>
  <c r="H1466" i="1"/>
  <c r="I1581" i="1"/>
  <c r="H1611" i="1"/>
  <c r="G1611" i="1"/>
  <c r="G1586" i="1"/>
  <c r="H1586" i="1"/>
  <c r="H1488" i="1"/>
  <c r="G1488" i="1"/>
  <c r="H1496" i="1"/>
  <c r="G1496" i="1"/>
  <c r="H1504" i="1"/>
  <c r="G1504" i="1"/>
  <c r="H1512" i="1"/>
  <c r="G1512" i="1"/>
  <c r="H1520" i="1"/>
  <c r="G1520" i="1"/>
  <c r="G1528" i="1"/>
  <c r="H1528" i="1"/>
  <c r="H1557" i="1"/>
  <c r="J1557" i="1"/>
  <c r="G1557" i="1"/>
  <c r="H1432" i="1"/>
  <c r="H1448" i="1"/>
  <c r="H1464" i="1"/>
  <c r="H1480" i="1"/>
  <c r="H1535" i="1"/>
  <c r="G1535" i="1"/>
  <c r="H1668" i="1"/>
  <c r="G1668" i="1"/>
  <c r="H1675" i="1"/>
  <c r="G1675" i="1"/>
  <c r="G1407" i="1"/>
  <c r="H1486" i="1"/>
  <c r="G1486" i="1"/>
  <c r="H1494" i="1"/>
  <c r="G1494" i="1"/>
  <c r="H1502" i="1"/>
  <c r="G1502" i="1"/>
  <c r="H1510" i="1"/>
  <c r="G1510" i="1"/>
  <c r="H1518" i="1"/>
  <c r="G1518" i="1"/>
  <c r="H1526" i="1"/>
  <c r="G1526" i="1"/>
  <c r="J1554" i="1"/>
  <c r="H1554" i="1"/>
  <c r="G1554" i="1"/>
  <c r="H1568" i="1"/>
  <c r="J1568" i="1"/>
  <c r="G1568" i="1"/>
  <c r="I1568" i="1" s="1"/>
  <c r="H1676" i="1"/>
  <c r="G1676" i="1"/>
  <c r="F283" i="4"/>
  <c r="D273" i="4"/>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H1400" i="1"/>
  <c r="G1405" i="1"/>
  <c r="H1414" i="1"/>
  <c r="G1421" i="1"/>
  <c r="H1430" i="1"/>
  <c r="H1444" i="1"/>
  <c r="H1460" i="1"/>
  <c r="H1476" i="1"/>
  <c r="I1573" i="1"/>
  <c r="G1408" i="1"/>
  <c r="H1412" i="1"/>
  <c r="H1428" i="1"/>
  <c r="H1442" i="1"/>
  <c r="H1458" i="1"/>
  <c r="H1474" i="1"/>
  <c r="H1484" i="1"/>
  <c r="G1484" i="1"/>
  <c r="H1492" i="1"/>
  <c r="G1492" i="1"/>
  <c r="H1500" i="1"/>
  <c r="G1500" i="1"/>
  <c r="H1508" i="1"/>
  <c r="G1508" i="1"/>
  <c r="H1516" i="1"/>
  <c r="G1516" i="1"/>
  <c r="H1524" i="1"/>
  <c r="G1524" i="1"/>
  <c r="G1530" i="1"/>
  <c r="H1530" i="1"/>
  <c r="G1547" i="1"/>
  <c r="J1547" i="1"/>
  <c r="H1547" i="1"/>
  <c r="I1558" i="1"/>
  <c r="J1564" i="1"/>
  <c r="H1566" i="1"/>
  <c r="G1566" i="1"/>
  <c r="I1566" i="1" s="1"/>
  <c r="J1566" i="1"/>
  <c r="F153" i="4"/>
  <c r="D49" i="4"/>
  <c r="F61" i="4"/>
  <c r="D431" i="4"/>
  <c r="F437" i="4"/>
  <c r="H1549" i="1"/>
  <c r="G1549" i="1"/>
  <c r="H1551" i="1"/>
  <c r="I1551" i="1" s="1"/>
  <c r="H1560" i="1"/>
  <c r="I1560" i="1" s="1"/>
  <c r="H1573" i="1"/>
  <c r="H1579" i="1"/>
  <c r="G1579" i="1"/>
  <c r="I1579" i="1" s="1"/>
  <c r="H1581" i="1"/>
  <c r="H1612" i="1"/>
  <c r="G1612" i="1"/>
  <c r="H1619" i="1"/>
  <c r="G1619" i="1"/>
  <c r="H1627" i="1"/>
  <c r="G1627" i="1"/>
  <c r="H1684" i="1"/>
  <c r="G1684" i="1"/>
  <c r="H1559" i="1"/>
  <c r="G1559" i="1"/>
  <c r="H1561" i="1"/>
  <c r="H1570" i="1"/>
  <c r="G1570" i="1"/>
  <c r="H1574" i="1"/>
  <c r="H1587" i="1"/>
  <c r="G1587" i="1"/>
  <c r="H1620" i="1"/>
  <c r="G1620" i="1"/>
  <c r="H1628" i="1"/>
  <c r="G1628" i="1"/>
  <c r="H1635" i="1"/>
  <c r="G1635" i="1"/>
  <c r="D230" i="4"/>
  <c r="F231" i="4"/>
  <c r="D522" i="4"/>
  <c r="F523" i="4"/>
  <c r="I1542" i="1"/>
  <c r="H1553" i="1"/>
  <c r="G1553" i="1"/>
  <c r="H1636" i="1"/>
  <c r="G1636" i="1"/>
  <c r="H1643" i="1"/>
  <c r="G1643" i="1"/>
  <c r="D140" i="4"/>
  <c r="F141" i="4"/>
  <c r="E522" i="4"/>
  <c r="D516" i="1" s="1"/>
  <c r="G1536" i="1"/>
  <c r="G1541" i="1"/>
  <c r="I1541" i="1" s="1"/>
  <c r="G1544" i="1"/>
  <c r="I1544" i="1" s="1"/>
  <c r="J1549" i="1"/>
  <c r="G1561" i="1"/>
  <c r="I1561" i="1" s="1"/>
  <c r="H1563" i="1"/>
  <c r="G1563" i="1"/>
  <c r="G1574" i="1"/>
  <c r="I1574" i="1" s="1"/>
  <c r="H1576" i="1"/>
  <c r="G1576" i="1"/>
  <c r="J1579" i="1"/>
  <c r="G1584" i="1"/>
  <c r="H1588" i="1"/>
  <c r="H1595" i="1"/>
  <c r="G1595" i="1"/>
  <c r="G1632" i="1"/>
  <c r="H1644" i="1"/>
  <c r="G1644" i="1"/>
  <c r="H1651" i="1"/>
  <c r="G1651" i="1"/>
  <c r="D535" i="4"/>
  <c r="F536" i="4"/>
  <c r="D584" i="4"/>
  <c r="G215" i="9"/>
  <c r="E215" i="9" s="1"/>
  <c r="B215" i="9" s="1"/>
  <c r="G1529" i="1"/>
  <c r="G1534" i="1"/>
  <c r="H1538" i="1"/>
  <c r="H1544" i="1"/>
  <c r="J1551" i="1"/>
  <c r="G1555" i="1"/>
  <c r="J1559" i="1"/>
  <c r="J1570" i="1"/>
  <c r="J1581" i="1"/>
  <c r="H1652" i="1"/>
  <c r="G1652" i="1"/>
  <c r="H1659" i="1"/>
  <c r="G1659" i="1"/>
  <c r="F125" i="4"/>
  <c r="E308" i="4"/>
  <c r="D479" i="4"/>
  <c r="F485" i="4"/>
  <c r="G346" i="9"/>
  <c r="E346" i="9" s="1"/>
  <c r="H33" i="3"/>
  <c r="G1532" i="1"/>
  <c r="G1539" i="1"/>
  <c r="J1543" i="1"/>
  <c r="G1543" i="1"/>
  <c r="I1543" i="1" s="1"/>
  <c r="J1553" i="1"/>
  <c r="H1556" i="1"/>
  <c r="G1556" i="1"/>
  <c r="H1564" i="1"/>
  <c r="I1564" i="1" s="1"/>
  <c r="I1567" i="1"/>
  <c r="H1603" i="1"/>
  <c r="G1603" i="1"/>
  <c r="H1660" i="1"/>
  <c r="G1660" i="1"/>
  <c r="H1667" i="1"/>
  <c r="G1667" i="1"/>
  <c r="F7" i="4"/>
  <c r="E82" i="4"/>
  <c r="D78" i="1" s="1"/>
  <c r="F126" i="4"/>
  <c r="E360" i="4"/>
  <c r="D597" i="4"/>
  <c r="F603" i="4"/>
  <c r="E7" i="4"/>
  <c r="D82" i="4"/>
  <c r="D106" i="4"/>
  <c r="E153" i="4"/>
  <c r="H24" i="9" s="1"/>
  <c r="D164" i="4"/>
  <c r="E273" i="4"/>
  <c r="D269" i="1" s="1"/>
  <c r="D309" i="4"/>
  <c r="D361" i="4"/>
  <c r="E39" i="9"/>
  <c r="B39" i="9" s="1"/>
  <c r="E55" i="9"/>
  <c r="B55" i="9" s="1"/>
  <c r="E71" i="9"/>
  <c r="B71" i="9" s="1"/>
  <c r="G218" i="9"/>
  <c r="E218" i="9" s="1"/>
  <c r="B218" i="9" s="1"/>
  <c r="D43" i="4"/>
  <c r="D354" i="4"/>
  <c r="D406" i="4"/>
  <c r="D647" i="4"/>
  <c r="D491" i="4"/>
  <c r="D7" i="5"/>
  <c r="F12" i="5"/>
  <c r="F70" i="5"/>
  <c r="H314" i="9"/>
  <c r="E88" i="5"/>
  <c r="F237" i="5"/>
  <c r="D219" i="5"/>
  <c r="D202" i="4"/>
  <c r="F222" i="4"/>
  <c r="D321" i="4"/>
  <c r="D373" i="4"/>
  <c r="E12" i="5"/>
  <c r="D1017" i="1" s="1"/>
  <c r="G1017" i="1" s="1"/>
  <c r="H336" i="9"/>
  <c r="D44" i="8"/>
  <c r="E7" i="5"/>
  <c r="E31" i="9"/>
  <c r="B31" i="9" s="1"/>
  <c r="G1683" i="1"/>
  <c r="E156" i="9"/>
  <c r="B156" i="9" s="1"/>
  <c r="B57" i="9"/>
  <c r="B73" i="9"/>
  <c r="F427" i="4"/>
  <c r="F114" i="6"/>
  <c r="G180" i="9"/>
  <c r="H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8" i="9"/>
  <c r="E308" i="9" s="1"/>
  <c r="B308" i="9" s="1"/>
  <c r="L228" i="9"/>
  <c r="F228" i="9" s="1"/>
  <c r="B228" i="9" s="1"/>
  <c r="G225" i="9"/>
  <c r="E225" i="9" s="1"/>
  <c r="B225" i="9" s="1"/>
  <c r="G212" i="9"/>
  <c r="E212" i="9" s="1"/>
  <c r="B212" i="9" s="1"/>
  <c r="G209" i="9"/>
  <c r="E209" i="9" s="1"/>
  <c r="B209" i="9" s="1"/>
  <c r="G302" i="9"/>
  <c r="E302" i="9" s="1"/>
  <c r="B302" i="9" s="1"/>
  <c r="G224" i="9"/>
  <c r="E224" i="9" s="1"/>
  <c r="B224" i="9" s="1"/>
  <c r="G221" i="9"/>
  <c r="E221" i="9" s="1"/>
  <c r="B221" i="9" s="1"/>
  <c r="G208" i="9"/>
  <c r="E208" i="9" s="1"/>
  <c r="B208" i="9" s="1"/>
  <c r="G227" i="9"/>
  <c r="E227" i="9" s="1"/>
  <c r="B227" i="9" s="1"/>
  <c r="G214" i="9"/>
  <c r="E214" i="9" s="1"/>
  <c r="B214" i="9" s="1"/>
  <c r="G211" i="9"/>
  <c r="E211" i="9" s="1"/>
  <c r="B211" i="9" s="1"/>
  <c r="G178" i="9"/>
  <c r="E178" i="9" s="1"/>
  <c r="B178" i="9" s="1"/>
  <c r="G301" i="9"/>
  <c r="E301" i="9" s="1"/>
  <c r="B301" i="9" s="1"/>
  <c r="G220" i="9"/>
  <c r="E220" i="9" s="1"/>
  <c r="B220" i="9" s="1"/>
  <c r="G217" i="9"/>
  <c r="E217" i="9" s="1"/>
  <c r="B217" i="9" s="1"/>
  <c r="G226" i="9"/>
  <c r="E226" i="9" s="1"/>
  <c r="B226" i="9" s="1"/>
  <c r="G223" i="9"/>
  <c r="E223" i="9" s="1"/>
  <c r="B223" i="9" s="1"/>
  <c r="G210" i="9"/>
  <c r="E210" i="9" s="1"/>
  <c r="B210" i="9" s="1"/>
  <c r="L207" i="9"/>
  <c r="F207" i="9" s="1"/>
  <c r="I10" i="9"/>
  <c r="G309" i="9"/>
  <c r="E309" i="9" s="1"/>
  <c r="B309" i="9" s="1"/>
  <c r="G300" i="9"/>
  <c r="E300" i="9" s="1"/>
  <c r="B300" i="9" s="1"/>
  <c r="G216" i="9"/>
  <c r="E216" i="9" s="1"/>
  <c r="B216" i="9" s="1"/>
  <c r="G213" i="9"/>
  <c r="E213" i="9" s="1"/>
  <c r="B213" i="9" s="1"/>
  <c r="G176" i="9"/>
  <c r="E176" i="9" s="1"/>
  <c r="B176" i="9" s="1"/>
  <c r="G222" i="9"/>
  <c r="E222" i="9" s="1"/>
  <c r="B222" i="9" s="1"/>
  <c r="G219" i="9"/>
  <c r="E219" i="9" s="1"/>
  <c r="B219" i="9" s="1"/>
  <c r="G174" i="9"/>
  <c r="E174" i="9" s="1"/>
  <c r="B174" i="9" s="1"/>
  <c r="E147" i="5"/>
  <c r="D1152" i="1" s="1"/>
  <c r="D255" i="5"/>
  <c r="D5" i="6"/>
  <c r="E85" i="9"/>
  <c r="B85" i="9" s="1"/>
  <c r="E89" i="9"/>
  <c r="B89" i="9" s="1"/>
  <c r="B98" i="9"/>
  <c r="B131" i="9"/>
  <c r="E145" i="9"/>
  <c r="B145" i="9" s="1"/>
  <c r="B166" i="9"/>
  <c r="B248" i="9"/>
  <c r="B280" i="9"/>
  <c r="D178" i="5"/>
  <c r="E219" i="5"/>
  <c r="E177" i="5" s="1"/>
  <c r="E255" i="5"/>
  <c r="D1259" i="1" s="1"/>
  <c r="E5" i="6"/>
  <c r="D88" i="5"/>
  <c r="D69" i="5" s="1"/>
  <c r="D203" i="5"/>
  <c r="D35" i="6"/>
  <c r="B94" i="9"/>
  <c r="B304" i="9"/>
  <c r="B86" i="9"/>
  <c r="B90" i="9"/>
  <c r="B150" i="9"/>
  <c r="H316" i="9"/>
  <c r="G315" i="9"/>
  <c r="E315" i="9" s="1"/>
  <c r="B315" i="9" s="1"/>
  <c r="G316" i="9"/>
  <c r="B99" i="9"/>
  <c r="E113" i="9"/>
  <c r="B113" i="9" s="1"/>
  <c r="B130" i="9"/>
  <c r="B142" i="9"/>
  <c r="E169" i="9"/>
  <c r="B169" i="9" s="1"/>
  <c r="E307" i="9"/>
  <c r="B307" i="9" s="1"/>
  <c r="B330" i="9"/>
  <c r="E314" i="9"/>
  <c r="B314" i="9" s="1"/>
  <c r="B91" i="9"/>
  <c r="E105" i="9"/>
  <c r="B105" i="9" s="1"/>
  <c r="B122" i="9"/>
  <c r="B155" i="9"/>
  <c r="E161" i="9"/>
  <c r="B161" i="9" s="1"/>
  <c r="F232" i="9"/>
  <c r="B232" i="9" s="1"/>
  <c r="B258" i="9"/>
  <c r="B262" i="9"/>
  <c r="F264" i="9"/>
  <c r="B264" i="9" s="1"/>
  <c r="B290" i="9"/>
  <c r="F89" i="5"/>
  <c r="D147" i="5"/>
  <c r="B106" i="9"/>
  <c r="B118" i="9"/>
  <c r="B139" i="9"/>
  <c r="B170" i="9"/>
  <c r="B286" i="9"/>
  <c r="F288" i="9"/>
  <c r="B288" i="9" s="1"/>
  <c r="B318" i="9"/>
  <c r="B322" i="9"/>
  <c r="I24" i="3" l="1"/>
  <c r="D1181" i="1"/>
  <c r="H19" i="9"/>
  <c r="E19" i="9" s="1"/>
  <c r="B19" i="9" s="1"/>
  <c r="H23" i="3"/>
  <c r="C1074" i="1"/>
  <c r="F164" i="4"/>
  <c r="C160" i="1"/>
  <c r="I22" i="3"/>
  <c r="D1012" i="1"/>
  <c r="F321" i="4"/>
  <c r="C316" i="1"/>
  <c r="E418" i="4"/>
  <c r="D413" i="1" s="1"/>
  <c r="D355" i="1"/>
  <c r="E417" i="4"/>
  <c r="D412" i="1" s="1"/>
  <c r="D303" i="1"/>
  <c r="F584" i="4"/>
  <c r="C578" i="1"/>
  <c r="I1570" i="1"/>
  <c r="F49" i="4"/>
  <c r="C45" i="1"/>
  <c r="F140" i="4"/>
  <c r="C136" i="1"/>
  <c r="K1481" i="9"/>
  <c r="G344" i="9"/>
  <c r="E344" i="9" s="1"/>
  <c r="B344" i="9" s="1"/>
  <c r="I39" i="3"/>
  <c r="C1621" i="1"/>
  <c r="D6" i="5"/>
  <c r="F7" i="5"/>
  <c r="H22" i="3"/>
  <c r="C1012" i="1"/>
  <c r="F535" i="4"/>
  <c r="C529" i="1"/>
  <c r="G339" i="9"/>
  <c r="E339" i="9" s="1"/>
  <c r="B339" i="9" s="1"/>
  <c r="F219" i="5"/>
  <c r="C1223" i="1"/>
  <c r="F491" i="4"/>
  <c r="C485" i="1"/>
  <c r="F106" i="4"/>
  <c r="C102" i="1"/>
  <c r="F522" i="4"/>
  <c r="C516" i="1"/>
  <c r="I1559" i="1"/>
  <c r="I1549" i="1"/>
  <c r="G24" i="9"/>
  <c r="E24" i="9" s="1"/>
  <c r="H1017" i="1"/>
  <c r="F202" i="4"/>
  <c r="C198" i="1"/>
  <c r="F647" i="4"/>
  <c r="C641" i="1"/>
  <c r="F82" i="4"/>
  <c r="C78" i="1"/>
  <c r="D6" i="4"/>
  <c r="E430" i="4"/>
  <c r="G348" i="9"/>
  <c r="E348" i="9" s="1"/>
  <c r="F5" i="6"/>
  <c r="D141" i="6"/>
  <c r="H27" i="3"/>
  <c r="C1401" i="1"/>
  <c r="F35" i="6"/>
  <c r="H28" i="3"/>
  <c r="C1431" i="1"/>
  <c r="E251" i="5"/>
  <c r="F255" i="5"/>
  <c r="D251" i="5"/>
  <c r="C1259" i="1"/>
  <c r="E310" i="9"/>
  <c r="B310" i="9" s="1"/>
  <c r="B207" i="9"/>
  <c r="E69" i="5"/>
  <c r="E6" i="5" s="1"/>
  <c r="D1093" i="1"/>
  <c r="F406" i="4"/>
  <c r="C401" i="1"/>
  <c r="E6" i="4"/>
  <c r="D3" i="1"/>
  <c r="B346" i="9"/>
  <c r="E345" i="9"/>
  <c r="I10" i="3" s="1"/>
  <c r="I1576" i="1"/>
  <c r="F273" i="4"/>
  <c r="C269" i="1"/>
  <c r="I1554" i="1"/>
  <c r="D152" i="4"/>
  <c r="E141" i="6"/>
  <c r="D1401" i="1"/>
  <c r="I27" i="3"/>
  <c r="G338" i="9"/>
  <c r="E338" i="9" s="1"/>
  <c r="B338" i="9" s="1"/>
  <c r="F203" i="5"/>
  <c r="C1207" i="1"/>
  <c r="H339" i="9"/>
  <c r="D1223" i="1"/>
  <c r="F354" i="4"/>
  <c r="C349" i="1"/>
  <c r="D360" i="4"/>
  <c r="F361" i="4"/>
  <c r="C356" i="1"/>
  <c r="F230" i="4"/>
  <c r="C226" i="1"/>
  <c r="D430" i="4"/>
  <c r="F431" i="4"/>
  <c r="C425" i="1"/>
  <c r="G343" i="9"/>
  <c r="E343" i="9" s="1"/>
  <c r="E152" i="4"/>
  <c r="D149" i="1"/>
  <c r="F147" i="5"/>
  <c r="C1152" i="1"/>
  <c r="E316" i="9"/>
  <c r="B316" i="9" s="1"/>
  <c r="F88" i="5"/>
  <c r="C1093" i="1"/>
  <c r="G336" i="9"/>
  <c r="E336" i="9" s="1"/>
  <c r="B336" i="9" s="1"/>
  <c r="F178" i="5"/>
  <c r="D177" i="5"/>
  <c r="C1182" i="1"/>
  <c r="E180" i="9"/>
  <c r="B180" i="9" s="1"/>
  <c r="F373" i="4"/>
  <c r="C368" i="1"/>
  <c r="F43" i="4"/>
  <c r="C39" i="1"/>
  <c r="D308" i="4"/>
  <c r="F309" i="4"/>
  <c r="C304" i="1"/>
  <c r="F597" i="4"/>
  <c r="C591" i="1"/>
  <c r="F479" i="4"/>
  <c r="C473" i="1"/>
  <c r="I1553" i="1"/>
  <c r="I1557" i="1"/>
  <c r="D1011" i="1" l="1"/>
  <c r="E347" i="9"/>
  <c r="B348" i="9"/>
  <c r="H473" i="1"/>
  <c r="G473" i="1"/>
  <c r="H1093" i="1"/>
  <c r="G1093" i="1"/>
  <c r="G425" i="1"/>
  <c r="H425" i="1"/>
  <c r="H349" i="1"/>
  <c r="G349" i="1"/>
  <c r="H1401" i="1"/>
  <c r="G1401" i="1"/>
  <c r="F6" i="5"/>
  <c r="C1011" i="1"/>
  <c r="G45" i="1"/>
  <c r="H45" i="1"/>
  <c r="H316" i="1"/>
  <c r="G316" i="1"/>
  <c r="D639" i="4"/>
  <c r="F430" i="4"/>
  <c r="C424" i="1"/>
  <c r="F152" i="4"/>
  <c r="H18" i="3"/>
  <c r="D299" i="4"/>
  <c r="C148" i="1"/>
  <c r="E422" i="4"/>
  <c r="I17" i="3"/>
  <c r="D2" i="1"/>
  <c r="F251" i="5"/>
  <c r="H25" i="3"/>
  <c r="C1255" i="1"/>
  <c r="F141" i="6"/>
  <c r="H31" i="3"/>
  <c r="C1537" i="1"/>
  <c r="H529" i="1"/>
  <c r="G529" i="1"/>
  <c r="H1621" i="1"/>
  <c r="G1621" i="1"/>
  <c r="H11" i="3"/>
  <c r="H1259" i="1"/>
  <c r="G1259" i="1"/>
  <c r="H516" i="1"/>
  <c r="G516" i="1"/>
  <c r="G1074" i="1"/>
  <c r="G591" i="1"/>
  <c r="H591" i="1"/>
  <c r="H1152" i="1"/>
  <c r="G1152" i="1"/>
  <c r="H226" i="1"/>
  <c r="G226" i="1"/>
  <c r="H401" i="1"/>
  <c r="G401" i="1"/>
  <c r="H198" i="1"/>
  <c r="G198" i="1"/>
  <c r="G102" i="1"/>
  <c r="H102" i="1"/>
  <c r="D640" i="4"/>
  <c r="G578" i="1"/>
  <c r="H578" i="1"/>
  <c r="F69" i="5"/>
  <c r="G368" i="1"/>
  <c r="H368" i="1"/>
  <c r="H1207" i="1"/>
  <c r="G1207" i="1"/>
  <c r="D176" i="5"/>
  <c r="F177" i="5"/>
  <c r="H24" i="3"/>
  <c r="C1181" i="1"/>
  <c r="H149" i="1"/>
  <c r="G149" i="1"/>
  <c r="H356" i="1"/>
  <c r="G356" i="1"/>
  <c r="H1431" i="1"/>
  <c r="G1431" i="1"/>
  <c r="E639" i="4"/>
  <c r="D633" i="1" s="1"/>
  <c r="D424" i="1"/>
  <c r="E640" i="4"/>
  <c r="D634" i="1" s="1"/>
  <c r="G485" i="1"/>
  <c r="H485" i="1"/>
  <c r="H1012" i="1"/>
  <c r="G1012" i="1"/>
  <c r="I31" i="3"/>
  <c r="D1537" i="1"/>
  <c r="H641" i="1"/>
  <c r="G641" i="1"/>
  <c r="H1182" i="1"/>
  <c r="G1182" i="1"/>
  <c r="G269" i="1"/>
  <c r="H269" i="1"/>
  <c r="I25" i="3"/>
  <c r="D1255" i="1"/>
  <c r="D417" i="4"/>
  <c r="F308" i="4"/>
  <c r="C303" i="1"/>
  <c r="I18" i="3"/>
  <c r="E299" i="4"/>
  <c r="E300" i="4" s="1"/>
  <c r="D296" i="1" s="1"/>
  <c r="D148" i="1"/>
  <c r="I23" i="3"/>
  <c r="D1074" i="1"/>
  <c r="H1074" i="1" s="1"/>
  <c r="F6" i="4"/>
  <c r="H17" i="3"/>
  <c r="D422" i="4"/>
  <c r="D300" i="4"/>
  <c r="C2" i="1"/>
  <c r="B24" i="9"/>
  <c r="H136" i="1"/>
  <c r="G136" i="1"/>
  <c r="H3" i="1"/>
  <c r="G3" i="1"/>
  <c r="H304" i="1"/>
  <c r="G304" i="1"/>
  <c r="H39" i="1"/>
  <c r="G39" i="1"/>
  <c r="E342" i="9"/>
  <c r="B343" i="9"/>
  <c r="F360" i="4"/>
  <c r="D418" i="4"/>
  <c r="C355" i="1"/>
  <c r="G78" i="1"/>
  <c r="H78" i="1"/>
  <c r="H1223" i="1"/>
  <c r="G1223" i="1"/>
  <c r="G160" i="1"/>
  <c r="H160" i="1"/>
  <c r="E176" i="5"/>
  <c r="D1180" i="1" s="1"/>
  <c r="G2" i="1" l="1"/>
  <c r="H2" i="1"/>
  <c r="F176" i="5"/>
  <c r="C1180" i="1"/>
  <c r="F640" i="4"/>
  <c r="C634" i="1"/>
  <c r="H1537" i="1"/>
  <c r="G1537" i="1"/>
  <c r="F639" i="4"/>
  <c r="C633" i="1"/>
  <c r="G306" i="9"/>
  <c r="E306" i="9" s="1"/>
  <c r="B306" i="9" s="1"/>
  <c r="E301" i="4"/>
  <c r="D297" i="1" s="1"/>
  <c r="E423" i="4"/>
  <c r="D295" i="1"/>
  <c r="N3" i="9"/>
  <c r="I11" i="3"/>
  <c r="H1255" i="1"/>
  <c r="G1255" i="1"/>
  <c r="D301" i="4"/>
  <c r="F299" i="4"/>
  <c r="D423" i="4"/>
  <c r="C295" i="1"/>
  <c r="H9" i="3"/>
  <c r="H355" i="1"/>
  <c r="G355" i="1"/>
  <c r="D643" i="4"/>
  <c r="D424" i="4"/>
  <c r="F422" i="4"/>
  <c r="C417" i="1"/>
  <c r="F300" i="4"/>
  <c r="C296" i="1"/>
  <c r="F418" i="4"/>
  <c r="C413" i="1"/>
  <c r="H1181" i="1"/>
  <c r="G1181" i="1"/>
  <c r="H8" i="3"/>
  <c r="H1011" i="1"/>
  <c r="G1011" i="1"/>
  <c r="H148" i="1"/>
  <c r="G148" i="1"/>
  <c r="F417" i="4"/>
  <c r="C412" i="1"/>
  <c r="G424" i="1"/>
  <c r="H424" i="1"/>
  <c r="E643" i="4"/>
  <c r="E424" i="4"/>
  <c r="D419" i="1" s="1"/>
  <c r="D417" i="1"/>
  <c r="H303" i="1"/>
  <c r="G303" i="1"/>
  <c r="G299" i="9"/>
  <c r="H299" i="9"/>
  <c r="M3" i="9" l="1"/>
  <c r="H417" i="1"/>
  <c r="G417" i="1"/>
  <c r="D425" i="4"/>
  <c r="F423" i="4"/>
  <c r="D644" i="4"/>
  <c r="C418" i="1"/>
  <c r="G20" i="9"/>
  <c r="E644" i="4"/>
  <c r="E425" i="4"/>
  <c r="D420" i="1" s="1"/>
  <c r="D418" i="1"/>
  <c r="H20" i="9"/>
  <c r="H296" i="1"/>
  <c r="G296" i="1"/>
  <c r="E645" i="4"/>
  <c r="D637" i="1"/>
  <c r="H295" i="1"/>
  <c r="G295" i="1"/>
  <c r="H634" i="1"/>
  <c r="G634" i="1"/>
  <c r="H1180" i="1"/>
  <c r="G1180" i="1"/>
  <c r="F643" i="4"/>
  <c r="C637" i="1"/>
  <c r="H633" i="1"/>
  <c r="G633" i="1"/>
  <c r="K3" i="9"/>
  <c r="I9" i="3"/>
  <c r="E299" i="9"/>
  <c r="H412" i="1"/>
  <c r="G412" i="1"/>
  <c r="F424" i="4"/>
  <c r="C419" i="1"/>
  <c r="F301" i="4"/>
  <c r="C297" i="1"/>
  <c r="H413" i="1"/>
  <c r="G413" i="1"/>
  <c r="D639" i="1" l="1"/>
  <c r="G418" i="1"/>
  <c r="H418" i="1"/>
  <c r="F425" i="4"/>
  <c r="C420" i="1"/>
  <c r="D646" i="4"/>
  <c r="F644" i="4"/>
  <c r="C638" i="1"/>
  <c r="G297" i="1"/>
  <c r="H297" i="1"/>
  <c r="H637" i="1"/>
  <c r="G637" i="1"/>
  <c r="D645" i="4"/>
  <c r="E646" i="4"/>
  <c r="D638" i="1"/>
  <c r="B299" i="9"/>
  <c r="H419" i="1"/>
  <c r="G419" i="1"/>
  <c r="E20" i="9"/>
  <c r="B20" i="9" s="1"/>
  <c r="H334" i="9"/>
  <c r="G334" i="9"/>
  <c r="E334" i="9" s="1"/>
  <c r="B334" i="9" s="1"/>
  <c r="F645" i="4" l="1"/>
  <c r="D649" i="4"/>
  <c r="C639" i="1"/>
  <c r="G297" i="9"/>
  <c r="E297" i="9" s="1"/>
  <c r="B297" i="9" s="1"/>
  <c r="E298" i="9"/>
  <c r="I8" i="3" s="1"/>
  <c r="E650" i="4"/>
  <c r="D640" i="1"/>
  <c r="F646" i="4"/>
  <c r="D650" i="4"/>
  <c r="C640" i="1"/>
  <c r="H420" i="1"/>
  <c r="G420" i="1"/>
  <c r="G638" i="1"/>
  <c r="H638" i="1"/>
  <c r="E649" i="4"/>
  <c r="I20" i="3" l="1"/>
  <c r="D644" i="1"/>
  <c r="I19" i="3"/>
  <c r="D643" i="1"/>
  <c r="H640" i="1"/>
  <c r="G640" i="1"/>
  <c r="F649" i="4"/>
  <c r="H19" i="3"/>
  <c r="C643" i="1"/>
  <c r="H639" i="1"/>
  <c r="G639" i="1"/>
  <c r="H7" i="3"/>
  <c r="F650" i="4"/>
  <c r="H20" i="3"/>
  <c r="C644" i="1"/>
  <c r="H644" i="1" l="1"/>
  <c r="G644" i="1"/>
  <c r="J3" i="9"/>
  <c r="H643" i="1"/>
  <c r="G643" i="1"/>
  <c r="G295" i="9" l="1"/>
  <c r="H295" i="9"/>
  <c r="H18" i="9"/>
  <c r="G18" i="9"/>
  <c r="E18" i="9" s="1"/>
  <c r="B18" i="9" s="1"/>
  <c r="L293" i="9"/>
  <c r="F293" i="9" s="1"/>
  <c r="K12" i="9"/>
  <c r="J9" i="9"/>
  <c r="I6" i="9"/>
  <c r="G17" i="9"/>
  <c r="I12" i="9"/>
  <c r="I7" i="9"/>
  <c r="K8" i="9"/>
  <c r="K11" i="9"/>
  <c r="M16" i="9"/>
  <c r="J12" i="9"/>
  <c r="K10" i="9"/>
  <c r="K5" i="9"/>
  <c r="J5" i="9"/>
  <c r="J8" i="9"/>
  <c r="M15" i="9"/>
  <c r="H17" i="9"/>
  <c r="I11" i="9"/>
  <c r="I9" i="9"/>
  <c r="E9" i="9" s="1"/>
  <c r="B9" i="9" s="1"/>
  <c r="J7" i="9"/>
  <c r="I5" i="9"/>
  <c r="E5" i="9" s="1"/>
  <c r="G22" i="9"/>
  <c r="H15" i="9"/>
  <c r="H22" i="9"/>
  <c r="G16" i="9"/>
  <c r="L16" i="9"/>
  <c r="F16" i="9" s="1"/>
  <c r="J11" i="9"/>
  <c r="G21" i="9"/>
  <c r="K9" i="9"/>
  <c r="K7" i="9"/>
  <c r="J6" i="9"/>
  <c r="J13" i="9"/>
  <c r="G15" i="9"/>
  <c r="E15" i="9" s="1"/>
  <c r="J10" i="9"/>
  <c r="E10" i="9" s="1"/>
  <c r="B10" i="9" s="1"/>
  <c r="I13" i="9"/>
  <c r="E13" i="9" s="1"/>
  <c r="B13" i="9" s="1"/>
  <c r="K6" i="9"/>
  <c r="H21" i="9"/>
  <c r="J17" i="9"/>
  <c r="L15" i="9"/>
  <c r="F15" i="9" s="1"/>
  <c r="F14" i="9" s="1"/>
  <c r="I17" i="9"/>
  <c r="K13" i="9"/>
  <c r="I8" i="9"/>
  <c r="E8" i="9" s="1"/>
  <c r="B8" i="9" s="1"/>
  <c r="H16" i="9"/>
  <c r="E21" i="9" l="1"/>
  <c r="B21" i="9" s="1"/>
  <c r="E6" i="9"/>
  <c r="B6" i="9" s="1"/>
  <c r="E11" i="9"/>
  <c r="B11" i="9" s="1"/>
  <c r="B15" i="9"/>
  <c r="E16" i="9"/>
  <c r="B16" i="9" s="1"/>
  <c r="B293" i="9"/>
  <c r="F23" i="9"/>
  <c r="F3" i="9" s="1"/>
  <c r="E7" i="9"/>
  <c r="B7" i="9" s="1"/>
  <c r="E22" i="9"/>
  <c r="B22" i="9" s="1"/>
  <c r="E12" i="9"/>
  <c r="B12" i="9" s="1"/>
  <c r="B5" i="9"/>
  <c r="E4" i="9"/>
  <c r="E17" i="9"/>
  <c r="B17" i="9" s="1"/>
  <c r="E295" i="9"/>
  <c r="B295" i="9" l="1"/>
  <c r="E23" i="9"/>
  <c r="I7" i="3" s="1"/>
  <c r="E14" i="9"/>
  <c r="I13" i="3" s="1"/>
  <c r="E3" i="9" l="1"/>
</calcChain>
</file>

<file path=xl/sharedStrings.xml><?xml version="1.0" encoding="utf-8"?>
<sst xmlns="http://schemas.openxmlformats.org/spreadsheetml/2006/main" count="4733" uniqueCount="3656">
  <si>
    <t>Obveznik:</t>
  </si>
  <si>
    <t>26240 - OPĆINA STUPNIK</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</si>
  <si>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</si>
  <si>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</si>
  <si>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</si>
  <si>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</si>
  <si>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</si>
  <si>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</si>
  <si>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</si>
  <si>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</si>
  <si>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</si>
  <si>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</si>
  <si>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</si>
  <si>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</si>
  <si>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</si>
  <si>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</si>
  <si>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</si>
  <si>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</si>
  <si>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</si>
  <si>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</si>
  <si>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</si>
  <si>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</si>
  <si>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</si>
  <si>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</si>
  <si>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</si>
  <si>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</si>
  <si>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</si>
  <si>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</si>
  <si>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</si>
  <si>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</si>
  <si>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</si>
  <si>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</si>
  <si>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</si>
  <si>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</si>
  <si>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</si>
  <si>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</si>
  <si>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</si>
  <si>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</si>
  <si>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</si>
  <si>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</si>
  <si>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</si>
  <si>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</si>
  <si>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</si>
  <si>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</si>
  <si>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</si>
  <si>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</si>
  <si>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</si>
  <si>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</si>
  <si>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</si>
  <si>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</si>
  <si>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</si>
  <si>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</si>
  <si>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</si>
  <si>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</si>
  <si>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</si>
  <si>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</si>
  <si>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</si>
  <si>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</si>
  <si>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</si>
  <si>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</si>
  <si>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</si>
  <si>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</si>
  <si>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</si>
  <si>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</si>
  <si>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</si>
  <si>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</si>
  <si>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</si>
  <si>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</si>
  <si>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</si>
  <si>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</si>
  <si>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</si>
  <si>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</si>
  <si>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</si>
  <si>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</si>
  <si>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</si>
  <si>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</si>
  <si>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</si>
  <si>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</si>
  <si>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</si>
  <si>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</si>
  <si>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</si>
  <si>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</si>
  <si>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</si>
  <si>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</si>
  <si>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</si>
  <si>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</si>
  <si>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</si>
  <si>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</si>
  <si>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</si>
  <si>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</si>
  <si>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</si>
  <si>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</si>
  <si>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</si>
  <si>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</si>
  <si>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</si>
  <si>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</si>
  <si>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</si>
  <si>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</si>
  <si>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</si>
  <si>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</si>
  <si>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</si>
  <si>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</si>
  <si>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</si>
  <si>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</si>
  <si>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</si>
  <si>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</si>
  <si>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</si>
  <si>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</si>
  <si>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</si>
  <si>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</si>
  <si>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</si>
  <si>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</si>
  <si>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</si>
  <si>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</si>
  <si>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</si>
  <si>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</si>
  <si>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</si>
  <si>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</si>
  <si>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</si>
  <si>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</si>
  <si>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</si>
  <si>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</si>
  <si>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</si>
  <si>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</si>
  <si>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</si>
  <si>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</si>
  <si>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</si>
  <si>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</si>
  <si>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</si>
  <si>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</si>
  <si>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</si>
  <si>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</si>
  <si>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</si>
  <si>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</si>
  <si>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</si>
  <si>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</si>
  <si>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</si>
  <si>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</si>
  <si>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</si>
  <si>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</si>
  <si>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</si>
  <si>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</si>
  <si>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</si>
  <si>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</si>
  <si>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</si>
  <si>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</si>
  <si>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</si>
  <si>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</si>
  <si>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</si>
  <si>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</si>
  <si>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</si>
  <si>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</si>
  <si>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</si>
  <si>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</si>
  <si>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</si>
  <si>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</si>
  <si>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</si>
  <si>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</si>
  <si>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</si>
  <si>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</si>
  <si>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</si>
  <si>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</si>
  <si>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</si>
  <si>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</si>
  <si>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</si>
  <si>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</si>
  <si>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</si>
  <si>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</si>
  <si>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</si>
  <si>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</si>
  <si>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</si>
  <si>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</si>
  <si>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</si>
  <si>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</si>
  <si>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</si>
  <si>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</si>
  <si>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</si>
  <si>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</si>
  <si>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</si>
  <si>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</si>
  <si>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</si>
  <si>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</si>
  <si>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</si>
  <si>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</si>
  <si>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</si>
  <si>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</si>
  <si>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</si>
  <si>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</si>
  <si>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</si>
  <si>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</si>
  <si>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</si>
  <si>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</si>
  <si>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</si>
  <si>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</si>
  <si>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</si>
  <si>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</si>
  <si>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</si>
  <si>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</si>
  <si>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</si>
  <si>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</si>
  <si>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</si>
  <si>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</si>
  <si>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</si>
  <si>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</si>
  <si>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</si>
  <si>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</si>
  <si>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</si>
  <si>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</si>
  <si>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</si>
  <si>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</si>
  <si>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</si>
  <si>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</si>
  <si>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</si>
  <si>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</si>
  <si>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</si>
  <si>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</si>
  <si>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</si>
  <si>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</si>
  <si>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</si>
  <si>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</si>
  <si>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</si>
  <si>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</si>
  <si>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</si>
  <si>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</si>
  <si>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</si>
  <si>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</si>
  <si>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</si>
  <si>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</si>
  <si>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</si>
  <si>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</si>
  <si>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</si>
  <si>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</si>
  <si>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</si>
  <si>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</si>
  <si>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</si>
  <si>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</si>
  <si>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</si>
  <si>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</si>
  <si>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</si>
  <si>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</si>
  <si>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</si>
  <si>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</si>
  <si>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</si>
  <si>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</si>
  <si>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</si>
  <si>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</si>
  <si>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</si>
  <si>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</si>
  <si>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</si>
  <si>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</si>
  <si>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</si>
  <si>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</si>
  <si>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</si>
  <si>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</si>
  <si>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</si>
  <si>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</si>
  <si>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</si>
  <si>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</si>
  <si>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</si>
  <si>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</si>
  <si>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</si>
  <si>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</si>
  <si>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</si>
  <si>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</si>
  <si>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</si>
  <si>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</si>
  <si>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</si>
  <si>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</si>
  <si>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</si>
  <si>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</si>
  <si>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</si>
  <si>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</si>
  <si>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</si>
  <si>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</si>
  <si>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</si>
  <si>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</si>
  <si>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</si>
  <si>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</si>
  <si>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</si>
  <si>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</si>
  <si>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</si>
  <si>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</si>
  <si>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</si>
  <si>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</si>
  <si>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</si>
  <si>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</si>
  <si>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</si>
  <si>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</si>
  <si>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</si>
  <si>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</si>
  <si>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</si>
  <si>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</si>
  <si>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</si>
  <si>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</si>
  <si>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</si>
  <si>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</si>
  <si>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</si>
  <si>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</si>
  <si>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</si>
  <si>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</si>
  <si>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</si>
  <si>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</si>
  <si>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</si>
  <si>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</si>
  <si>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</si>
  <si>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</si>
  <si>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</si>
  <si>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</si>
  <si>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</si>
  <si>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</si>
  <si>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</si>
  <si>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</si>
  <si>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</si>
  <si>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</si>
  <si>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</si>
  <si>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</si>
  <si>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</si>
  <si>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</si>
  <si>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</si>
  <si>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</si>
  <si>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</si>
  <si>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</si>
  <si>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</si>
  <si>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</si>
  <si>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</si>
  <si>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</si>
  <si>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</si>
  <si>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</si>
  <si>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</si>
  <si>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</si>
  <si>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</si>
  <si>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</si>
  <si>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</si>
  <si>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</si>
  <si>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</si>
  <si>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</si>
  <si>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</si>
  <si>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</si>
  <si>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</si>
  <si>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</si>
  <si>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</si>
  <si>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</si>
  <si>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</si>
  <si>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</si>
  <si>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</si>
  <si>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</si>
  <si>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</si>
  <si>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</si>
  <si>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</si>
  <si>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</si>
  <si>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</si>
  <si>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</si>
  <si>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</si>
  <si>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</si>
  <si>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</si>
  <si>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</si>
  <si>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</si>
  <si>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</si>
  <si>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</si>
  <si>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</si>
  <si>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</si>
  <si>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</si>
  <si>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</si>
  <si>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</si>
  <si>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</si>
  <si>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</si>
  <si>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</si>
  <si>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</si>
  <si>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</si>
  <si>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</si>
  <si>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</si>
  <si>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</si>
  <si>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</si>
  <si>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</si>
  <si>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</si>
  <si>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</si>
  <si>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</si>
  <si>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</si>
  <si>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</si>
  <si>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</si>
  <si>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</si>
  <si>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</si>
  <si>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</si>
  <si>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</si>
  <si>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</si>
  <si>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</si>
  <si>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</si>
  <si>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</si>
  <si>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</si>
  <si>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</si>
  <si>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</si>
  <si>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</si>
  <si>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</si>
  <si>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</si>
  <si>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</si>
  <si>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</si>
  <si>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</si>
  <si>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</si>
  <si>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</si>
  <si>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</si>
  <si>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</si>
  <si>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</si>
  <si>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</si>
  <si>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</si>
  <si>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</si>
  <si>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</si>
  <si>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</si>
  <si>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</si>
  <si>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</si>
  <si>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</si>
  <si>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</si>
  <si>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</si>
  <si>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</si>
  <si>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</si>
  <si>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</si>
  <si>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</si>
  <si>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</si>
  <si>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</si>
  <si>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</si>
  <si>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</si>
  <si>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</si>
  <si>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</si>
  <si>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</si>
  <si>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</si>
  <si>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</si>
  <si>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</si>
  <si>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</si>
  <si>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</si>
  <si>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</si>
  <si>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</si>
  <si>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</si>
  <si>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</si>
  <si>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</si>
  <si>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</si>
  <si>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</si>
  <si>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</si>
  <si>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</si>
  <si>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</si>
  <si>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</si>
  <si>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</si>
  <si>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</si>
  <si>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</si>
  <si>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</si>
  <si>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</si>
  <si>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</si>
  <si>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</si>
  <si>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</si>
  <si>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</si>
  <si>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</si>
  <si>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</si>
  <si>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</si>
  <si>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</si>
  <si>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</si>
  <si>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</si>
  <si>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</si>
  <si>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</si>
  <si>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</si>
  <si>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</si>
  <si>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</si>
  <si>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</si>
  <si>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</si>
  <si>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</si>
  <si>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</si>
  <si>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</si>
  <si>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</si>
  <si>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</si>
  <si>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</si>
  <si>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</si>
  <si>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</si>
  <si>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</si>
  <si>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</si>
  <si>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</si>
  <si>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</si>
  <si>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</si>
  <si>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</si>
  <si>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</si>
  <si>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</si>
  <si>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</si>
  <si>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</si>
  <si>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</si>
  <si>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</si>
  <si>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</si>
  <si>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</si>
  <si>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</si>
  <si>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</si>
  <si>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</si>
  <si>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</si>
  <si>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</si>
  <si>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</si>
  <si>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</si>
  <si>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</si>
  <si>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</si>
  <si>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</si>
  <si>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</si>
  <si>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</si>
  <si>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</si>
  <si>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</si>
  <si>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</si>
  <si>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</si>
  <si>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</si>
  <si>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</si>
  <si>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</si>
  <si>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</si>
  <si>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</si>
  <si>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</si>
  <si>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</si>
  <si>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</si>
  <si>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</si>
  <si>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</si>
  <si>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</si>
  <si>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</si>
  <si>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</si>
  <si>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</si>
  <si>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</si>
  <si>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</si>
  <si>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</si>
  <si>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</si>
  <si>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</si>
  <si>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</si>
  <si>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</si>
  <si>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</si>
  <si>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</si>
  <si>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</si>
  <si>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</si>
  <si>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</si>
  <si>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</si>
  <si>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</si>
  <si>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</si>
  <si>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</si>
  <si>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</si>
  <si>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</si>
  <si>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</si>
  <si>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</si>
  <si>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</si>
  <si>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</si>
  <si>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</si>
  <si>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</si>
  <si>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</si>
  <si>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</si>
  <si>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</si>
  <si>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</si>
  <si>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</si>
  <si>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</si>
  <si>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</si>
  <si>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</si>
  <si>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</si>
  <si>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</si>
  <si>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</si>
  <si>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</si>
  <si>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</si>
  <si>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</si>
  <si>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</si>
  <si>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</si>
  <si>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</si>
  <si>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</si>
  <si>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</si>
  <si>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</si>
  <si>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</si>
  <si>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</si>
  <si>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</si>
  <si>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</si>
  <si>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</si>
  <si>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</si>
  <si>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</si>
  <si>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</si>
  <si>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</si>
  <si>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</si>
  <si>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</si>
  <si>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</si>
  <si>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</si>
  <si>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</si>
  <si>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</si>
  <si>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</si>
  <si>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</si>
  <si>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</si>
  <si>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</si>
  <si>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</si>
  <si>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</si>
  <si>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</si>
  <si>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</si>
  <si>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</si>
  <si>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</si>
  <si>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</si>
  <si>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</si>
  <si>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</si>
  <si>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</si>
  <si>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</si>
  <si>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</si>
  <si>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</si>
  <si>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</si>
  <si>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</si>
  <si>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</si>
  <si>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</si>
  <si>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</si>
  <si>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</si>
  <si>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</si>
  <si>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</si>
  <si>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</si>
  <si>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</si>
  <si>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</si>
  <si>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</si>
  <si>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</si>
  <si>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</si>
  <si>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</si>
  <si>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</si>
  <si>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</si>
  <si>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</si>
  <si>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</si>
  <si>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</si>
  <si>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</si>
  <si>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</si>
  <si>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</si>
  <si>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</si>
  <si>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</si>
  <si>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</si>
  <si>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</si>
  <si>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</si>
  <si>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</si>
  <si>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</si>
  <si>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</si>
  <si>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</si>
  <si>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</si>
  <si>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</si>
  <si>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</si>
  <si>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</si>
  <si>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</si>
  <si>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</si>
  <si>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</si>
  <si>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</si>
  <si>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</si>
  <si>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</si>
  <si>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</si>
  <si>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</si>
  <si>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</si>
  <si>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</si>
  <si>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</si>
  <si>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</si>
  <si>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</si>
  <si>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</si>
  <si>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</si>
  <si>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</si>
  <si>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</si>
  <si>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</si>
  <si>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</si>
  <si>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</si>
  <si>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</si>
  <si>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</si>
  <si>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</si>
  <si>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</si>
  <si>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</si>
  <si>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</si>
  <si>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</si>
  <si>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</si>
  <si>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</si>
  <si>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</si>
  <si>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</si>
  <si>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</si>
  <si>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</si>
  <si>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</si>
  <si>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</si>
  <si>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</si>
  <si>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</si>
  <si>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</si>
  <si>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</si>
  <si>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</si>
  <si>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</si>
  <si>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</si>
  <si>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</si>
  <si>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</si>
  <si>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</si>
  <si>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</si>
  <si>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</si>
  <si>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</si>
  <si>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</si>
  <si>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</si>
  <si>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</si>
  <si>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</si>
  <si>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</si>
  <si>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</si>
  <si>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</si>
  <si>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</si>
  <si>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</si>
  <si>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</si>
  <si>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</si>
  <si>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</si>
  <si>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</si>
  <si>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</si>
  <si>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</si>
  <si>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</si>
  <si>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</si>
  <si>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</si>
  <si>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</si>
  <si>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</si>
  <si>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</si>
  <si>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</si>
  <si>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</si>
  <si>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</si>
  <si>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</si>
  <si>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</si>
  <si>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</si>
  <si>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</si>
  <si>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</si>
  <si>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</si>
  <si>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</si>
  <si>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</si>
  <si>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</si>
  <si>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</si>
  <si>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</si>
  <si>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</si>
  <si>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</si>
  <si>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</si>
  <si>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</si>
  <si>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</si>
  <si>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</si>
  <si>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</si>
  <si>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</si>
  <si>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</si>
  <si>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</si>
  <si>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</si>
  <si>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</si>
  <si>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</si>
  <si>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</si>
  <si>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</si>
  <si>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</si>
  <si>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</si>
  <si>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</si>
  <si>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</si>
  <si>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</si>
  <si>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</si>
  <si>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</si>
  <si>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</si>
  <si>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</si>
  <si>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</si>
  <si>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</si>
  <si>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</si>
  <si>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</si>
  <si>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</si>
  <si>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</si>
  <si>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</si>
  <si>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</si>
  <si>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</si>
  <si>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</si>
  <si>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</si>
  <si>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</si>
  <si>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</si>
  <si>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</si>
  <si>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</si>
  <si>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</si>
  <si>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</si>
  <si>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</si>
  <si>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</si>
  <si>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</si>
  <si>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</si>
  <si>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</si>
  <si>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</si>
  <si>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</si>
  <si>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</si>
  <si>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</si>
  <si>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</si>
  <si>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</si>
  <si>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</si>
  <si>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</si>
  <si>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</si>
  <si>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</si>
  <si>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</si>
  <si>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</si>
  <si>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</si>
  <si>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</si>
  <si>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</si>
  <si>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</si>
  <si>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</si>
  <si>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</si>
  <si>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</si>
  <si>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</si>
  <si>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</si>
  <si>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</si>
  <si>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</si>
  <si>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</si>
  <si>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</si>
  <si>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</si>
  <si>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</si>
  <si>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</si>
  <si>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</si>
  <si>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</si>
  <si>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</si>
  <si>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</si>
  <si>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</si>
  <si>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</si>
  <si>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</si>
  <si>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</si>
  <si>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</si>
  <si>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</si>
  <si>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</si>
  <si>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</si>
  <si>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</si>
  <si>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</si>
  <si>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</si>
  <si>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</si>
  <si>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</si>
  <si>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</si>
  <si>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</si>
  <si>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</si>
  <si>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</si>
  <si>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</si>
  <si>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</si>
  <si>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</si>
  <si>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</si>
  <si>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</si>
  <si>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</si>
  <si>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</si>
  <si>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</si>
  <si>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</si>
  <si>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</si>
  <si>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</si>
  <si>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</si>
  <si>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</si>
  <si>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</si>
  <si>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</si>
  <si>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</si>
  <si>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</si>
  <si>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</si>
  <si>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</si>
  <si>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</si>
  <si>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</si>
  <si>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</si>
  <si>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</si>
  <si>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</si>
  <si>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</si>
  <si>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</si>
  <si>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</si>
  <si>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</si>
  <si>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</si>
  <si>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</si>
  <si>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</si>
  <si>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</si>
  <si>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</si>
  <si>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</si>
  <si>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</si>
  <si>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</si>
  <si>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</si>
  <si>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</si>
  <si>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</si>
  <si>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</si>
  <si>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</si>
  <si>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</si>
  <si>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</si>
  <si>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</si>
  <si>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</si>
  <si>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</si>
  <si>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</si>
  <si>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</si>
  <si>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</si>
  <si>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</si>
  <si>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</si>
  <si>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</si>
  <si>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</si>
  <si>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</si>
  <si>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</si>
  <si>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</si>
  <si>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</si>
  <si>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</si>
  <si>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</si>
  <si>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</si>
  <si>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</si>
  <si>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</si>
  <si>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</si>
  <si>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</si>
  <si>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</si>
  <si>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</si>
  <si>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</si>
  <si>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</si>
  <si>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</si>
  <si>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</si>
  <si>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</si>
  <si>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</si>
  <si>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</si>
  <si>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</si>
  <si>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</si>
  <si>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</si>
  <si>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</si>
  <si>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</si>
  <si>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</si>
  <si>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</si>
  <si>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</si>
  <si>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</si>
  <si>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</si>
  <si>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</si>
  <si>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</si>
  <si>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</si>
  <si>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</si>
  <si>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</si>
  <si>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</si>
  <si>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</si>
  <si>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</si>
  <si>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</si>
  <si>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</si>
  <si>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</si>
  <si>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</si>
  <si>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</si>
  <si>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</si>
  <si>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</si>
  <si>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</si>
  <si>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</si>
  <si>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</si>
  <si>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</si>
  <si>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</si>
  <si>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</si>
  <si>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</si>
  <si>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</si>
  <si>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</si>
  <si>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</si>
  <si>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</si>
  <si>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</si>
  <si>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</si>
  <si>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</si>
  <si>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</si>
  <si>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</si>
  <si>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</si>
  <si>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</si>
  <si>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</si>
  <si>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</si>
  <si>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</si>
  <si>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</si>
  <si>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</si>
  <si>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</si>
  <si>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</si>
  <si>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</si>
  <si>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</si>
  <si>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</si>
  <si>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</si>
  <si>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</si>
  <si>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</si>
  <si>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</si>
  <si>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</si>
  <si>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</si>
  <si>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</si>
  <si>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</si>
  <si>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</si>
  <si>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</si>
  <si>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</si>
  <si>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</si>
  <si>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</si>
  <si>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</si>
  <si>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</si>
  <si>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</si>
  <si>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</si>
  <si>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</si>
  <si>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</si>
  <si>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</si>
  <si>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</si>
  <si>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</si>
  <si>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</si>
  <si>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</si>
  <si>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</si>
  <si>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</si>
  <si>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</si>
  <si>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</si>
  <si>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</si>
  <si>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</si>
  <si>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</si>
  <si>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</si>
  <si>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</si>
  <si>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</si>
  <si>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</si>
  <si>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</si>
  <si>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</si>
  <si>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</si>
  <si>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</si>
  <si>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</si>
  <si>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</si>
  <si>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</si>
  <si>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</si>
  <si>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</si>
  <si>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</si>
  <si>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</si>
  <si>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</si>
  <si>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</si>
  <si>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</si>
  <si>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</si>
  <si>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</si>
  <si>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</si>
  <si>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</si>
  <si>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</si>
  <si>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</si>
  <si>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</si>
  <si>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</si>
  <si>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</si>
  <si>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</si>
  <si>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</si>
  <si>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</si>
  <si>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</si>
  <si>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</si>
  <si>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</si>
  <si>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</si>
  <si>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</si>
  <si>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</si>
  <si>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</si>
  <si>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</si>
  <si>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</si>
  <si>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</si>
  <si>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</si>
  <si>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</si>
  <si>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</si>
  <si>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</si>
  <si>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</si>
  <si>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</si>
  <si>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</si>
  <si>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</si>
  <si>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</si>
  <si>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</si>
  <si>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</si>
  <si>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</si>
  <si>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</si>
  <si>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</si>
  <si>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</si>
  <si>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</si>
  <si>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</si>
  <si>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</si>
  <si>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</si>
  <si>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</si>
  <si>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</si>
  <si>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</si>
  <si>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</si>
  <si>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</si>
  <si>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</si>
  <si>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</si>
  <si>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</si>
  <si>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</si>
  <si>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</si>
  <si>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</si>
  <si>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</si>
  <si>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</si>
  <si>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</si>
  <si>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</si>
  <si>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</si>
  <si>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</si>
  <si>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</si>
  <si>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</si>
  <si>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</si>
  <si>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</si>
  <si>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</si>
  <si>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</si>
  <si>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</si>
  <si>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</si>
  <si>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</si>
  <si>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</si>
  <si>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</si>
  <si>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</si>
  <si>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</si>
  <si>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</si>
  <si>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</si>
  <si>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</si>
  <si>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</si>
  <si>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</si>
  <si>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</si>
  <si>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</si>
  <si>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</si>
  <si>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</si>
  <si>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</si>
  <si>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</si>
  <si>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</si>
  <si>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</si>
  <si>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</si>
  <si>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</si>
  <si>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</si>
  <si>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</si>
  <si>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</si>
  <si>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</si>
  <si>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</si>
  <si>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</si>
  <si>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</si>
  <si>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</si>
  <si>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</si>
  <si>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</si>
  <si>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</si>
  <si>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</si>
  <si>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</si>
  <si>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</si>
  <si>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</si>
  <si>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</si>
  <si>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</si>
  <si>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</si>
  <si>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</si>
  <si>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</si>
  <si>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</si>
  <si>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</si>
  <si>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</si>
  <si>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</si>
  <si>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</si>
  <si>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</si>
  <si>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</si>
  <si>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</si>
  <si>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</si>
  <si>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</si>
  <si>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</si>
  <si>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</si>
  <si>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</si>
  <si>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</si>
  <si>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</si>
  <si>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</si>
  <si>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</si>
  <si>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</si>
  <si>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</si>
  <si>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</si>
  <si>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</si>
  <si>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</si>
  <si>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</si>
  <si>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</si>
  <si>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</si>
  <si>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</si>
  <si>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</si>
  <si>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</si>
  <si>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</si>
  <si>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</si>
  <si>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</si>
  <si>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</si>
  <si>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</si>
  <si>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</si>
  <si>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</si>
  <si>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</si>
  <si>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</si>
  <si>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</si>
  <si>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</si>
  <si>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</si>
  <si>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</si>
  <si>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</si>
  <si>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</si>
  <si>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</si>
  <si>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</si>
  <si>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</si>
  <si>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</si>
  <si>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</si>
  <si>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</si>
  <si>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</si>
  <si>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</si>
  <si>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</si>
  <si>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</si>
  <si>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</si>
  <si>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</si>
  <si>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</si>
  <si>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</si>
  <si>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</si>
  <si>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</si>
  <si>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</si>
  <si>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</si>
  <si>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</si>
  <si>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</si>
  <si>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</si>
  <si>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</si>
  <si>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</si>
  <si>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</si>
  <si>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</si>
  <si>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</si>
  <si>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</si>
  <si>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</si>
  <si>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</si>
  <si>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</si>
  <si>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</si>
  <si>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</si>
  <si>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</si>
  <si>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</si>
  <si>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</si>
  <si>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</si>
  <si>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</si>
  <si>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</si>
  <si>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</si>
  <si>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</si>
  <si>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</si>
  <si>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</si>
  <si>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</si>
  <si>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</si>
  <si>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</si>
  <si>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</si>
  <si>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</si>
  <si>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</si>
  <si>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</si>
  <si>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</si>
  <si>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</si>
  <si>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</si>
  <si>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</si>
  <si>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</si>
  <si>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</si>
  <si>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</si>
  <si>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</si>
  <si>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</si>
  <si>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</si>
  <si>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</si>
  <si>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</si>
  <si>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</si>
  <si>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</si>
  <si>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</si>
  <si>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</si>
  <si>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</si>
  <si>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</si>
  <si>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</si>
  <si>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</si>
  <si>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</si>
  <si>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</si>
  <si>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</si>
  <si>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</si>
  <si>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</si>
  <si>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</si>
  <si>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</si>
  <si>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</si>
  <si>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</si>
  <si>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</si>
  <si>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</si>
  <si>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</si>
  <si>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</si>
  <si>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</si>
  <si>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</si>
  <si>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</si>
  <si>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</si>
  <si>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</si>
  <si>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</si>
  <si>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</si>
  <si>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</si>
  <si>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</si>
  <si>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</si>
  <si>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</si>
  <si>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</si>
  <si>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</si>
  <si>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</si>
  <si>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</si>
  <si>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</si>
  <si>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</si>
  <si>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</si>
  <si>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</si>
  <si>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</si>
  <si>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</si>
  <si>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</si>
  <si>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</si>
  <si>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</si>
  <si>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</si>
  <si>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</si>
  <si>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</si>
  <si>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</si>
  <si>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</si>
  <si>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</si>
  <si>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</si>
  <si>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</si>
  <si>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</si>
  <si>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</si>
  <si>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</si>
  <si>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</si>
  <si>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</si>
  <si>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</si>
  <si>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</si>
  <si>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</si>
  <si>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</si>
  <si>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</si>
  <si>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</si>
  <si>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</si>
  <si>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</si>
  <si>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</si>
  <si>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</si>
  <si>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</si>
  <si>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</si>
  <si>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</si>
  <si>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</si>
  <si>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</si>
  <si>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</si>
  <si>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</si>
  <si>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</si>
  <si>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</si>
  <si>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</si>
  <si>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</si>
  <si>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</si>
  <si>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</si>
  <si>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</si>
  <si>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</si>
  <si>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</si>
  <si>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</si>
  <si>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</si>
  <si>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</si>
  <si>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</si>
  <si>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</si>
  <si>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</si>
  <si>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</si>
  <si>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</si>
  <si>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</si>
  <si>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</si>
  <si>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</si>
  <si>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</si>
  <si>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</si>
  <si>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</si>
  <si>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</si>
  <si>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</si>
  <si>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</si>
  <si>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</si>
  <si>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</si>
  <si>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</si>
  <si>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</si>
  <si>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</si>
  <si>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</si>
  <si>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</si>
  <si>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</si>
  <si>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</si>
  <si>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</si>
  <si>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</si>
  <si>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</si>
  <si>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</si>
  <si>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</si>
  <si>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</si>
  <si>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</si>
  <si>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</si>
  <si>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</si>
  <si>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</si>
  <si>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</si>
  <si>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</si>
  <si>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</si>
  <si>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</si>
  <si>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</si>
  <si>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</si>
  <si>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</si>
  <si>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</si>
  <si>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</si>
  <si>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</si>
  <si>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</si>
  <si>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</si>
  <si>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</si>
  <si>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</si>
  <si>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</si>
  <si>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</si>
  <si>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</si>
  <si>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</si>
  <si>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</si>
  <si>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</si>
  <si>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</si>
  <si>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</si>
  <si>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</si>
  <si>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</si>
  <si>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</si>
  <si>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</si>
  <si>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</si>
  <si>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</si>
  <si>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</si>
  <si>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</si>
  <si>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</si>
  <si>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</si>
  <si>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</si>
  <si>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</si>
  <si>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</si>
  <si>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</si>
  <si>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</si>
  <si>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</si>
  <si>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</si>
  <si>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</si>
  <si>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</si>
  <si>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</si>
  <si>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</si>
  <si>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</si>
  <si>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</si>
  <si>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</si>
  <si>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</si>
  <si>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</si>
  <si>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</si>
  <si>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</si>
  <si>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</si>
  <si>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</si>
  <si>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</si>
  <si>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</si>
  <si>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</si>
  <si>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</si>
  <si>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</si>
  <si>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</si>
  <si>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</si>
  <si>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</si>
  <si>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</si>
  <si>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</si>
  <si>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</si>
  <si>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</si>
  <si>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</si>
  <si>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</si>
  <si>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</si>
  <si>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</si>
  <si>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</si>
  <si>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</si>
  <si>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</si>
  <si>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</si>
  <si>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</si>
  <si>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</si>
  <si>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</si>
  <si>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</si>
  <si>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</si>
  <si>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</si>
  <si>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</si>
  <si>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</si>
  <si>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</si>
  <si>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</si>
  <si>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</si>
  <si>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</si>
  <si>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</si>
  <si>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</si>
  <si>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</si>
  <si>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</si>
  <si>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</si>
  <si>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</si>
  <si>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</si>
  <si>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</si>
  <si>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</si>
  <si>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</si>
  <si>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</si>
  <si>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</si>
  <si>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</si>
  <si>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</si>
  <si>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</si>
  <si>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</si>
  <si>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</si>
  <si>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</si>
  <si>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</si>
  <si>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</si>
  <si>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</si>
  <si>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</si>
  <si>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</si>
  <si>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</si>
  <si>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</si>
  <si>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</si>
  <si>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</si>
  <si>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</si>
  <si>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</si>
  <si>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</si>
  <si>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</si>
  <si>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</si>
  <si>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</si>
  <si>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</si>
  <si>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</si>
  <si>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</si>
  <si>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</si>
  <si>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</si>
  <si>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</si>
  <si>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</si>
  <si>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</si>
  <si>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</si>
  <si>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</si>
  <si>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</si>
  <si>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</si>
  <si>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</si>
  <si>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</si>
  <si>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</si>
  <si>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</si>
  <si>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</si>
  <si>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</si>
  <si>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</si>
  <si>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</si>
  <si>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</si>
  <si>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</si>
  <si>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</si>
  <si>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</si>
  <si>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</si>
  <si>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</si>
  <si>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</si>
  <si>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</si>
  <si>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</si>
  <si>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</si>
  <si>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</si>
  <si>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</si>
  <si>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</si>
  <si>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</si>
  <si>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</si>
  <si>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</si>
  <si>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</si>
  <si>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</si>
  <si>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</si>
  <si>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</si>
  <si>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</si>
  <si>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</si>
  <si>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</si>
  <si>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</si>
  <si>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</si>
  <si>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</si>
  <si>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</si>
  <si>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</si>
  <si>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</si>
  <si>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</si>
  <si>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</si>
  <si>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</si>
  <si>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</si>
  <si>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</si>
  <si>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</si>
  <si>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</si>
  <si>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</si>
  <si>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</si>
  <si>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</si>
  <si>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</si>
  <si>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</si>
  <si>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</si>
  <si>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</si>
  <si>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</si>
  <si>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</si>
  <si>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</si>
  <si>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</si>
  <si>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</si>
  <si>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</si>
  <si>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</si>
  <si>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</si>
  <si>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</si>
  <si>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</si>
  <si>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</si>
  <si>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</si>
  <si>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</si>
  <si>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</si>
  <si>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</si>
  <si>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</si>
  <si>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</si>
  <si>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</si>
  <si>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</si>
  <si>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</si>
  <si>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</si>
  <si>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</si>
  <si>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</si>
  <si>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</si>
  <si>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</si>
  <si>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</si>
  <si>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</si>
  <si>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</si>
  <si>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</si>
  <si>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</si>
  <si>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</si>
  <si>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</si>
  <si>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</si>
  <si>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</si>
  <si>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</si>
  <si>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</si>
  <si>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</si>
  <si>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</si>
  <si>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</si>
  <si>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</si>
  <si>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</si>
  <si>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</si>
  <si>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</si>
  <si>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</si>
  <si>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</si>
  <si>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</si>
  <si>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</si>
  <si>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</si>
  <si>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</si>
  <si>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</si>
  <si>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</si>
  <si>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</si>
  <si>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</si>
  <si>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</si>
  <si>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</si>
  <si>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</si>
  <si>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</si>
  <si>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</si>
  <si>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</si>
  <si>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</si>
  <si>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</si>
  <si>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</si>
  <si>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</si>
  <si>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</si>
  <si>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</si>
  <si>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</si>
  <si>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</si>
  <si>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</si>
  <si>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</si>
  <si>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</si>
  <si>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</si>
  <si>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</si>
  <si>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</si>
  <si>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</si>
  <si>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</si>
  <si>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</si>
  <si>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</si>
  <si>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</si>
  <si>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</si>
  <si>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</si>
  <si>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</si>
  <si>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</si>
  <si>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</si>
  <si>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</si>
  <si>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</si>
  <si>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</si>
  <si>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</si>
  <si>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</si>
  <si>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</si>
  <si>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</si>
  <si>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</si>
  <si>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</si>
  <si>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</si>
  <si>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</si>
  <si>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</si>
  <si>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</si>
  <si>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</si>
  <si>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</si>
  <si>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</si>
  <si>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</si>
  <si>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</si>
  <si>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</si>
  <si>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</si>
  <si>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</si>
  <si>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</si>
  <si>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</si>
  <si>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</si>
  <si>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</si>
  <si>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</si>
  <si>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</si>
  <si>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</si>
  <si>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</si>
  <si>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</si>
  <si>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</si>
  <si>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</si>
  <si>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</si>
  <si>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</si>
  <si>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</si>
  <si>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</si>
  <si>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</si>
  <si>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</si>
  <si>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</si>
  <si>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</si>
  <si>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</si>
  <si>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</si>
  <si>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</si>
  <si>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</si>
  <si>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</si>
  <si>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</si>
  <si>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</si>
  <si>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</si>
  <si>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</si>
  <si>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</si>
  <si>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</si>
  <si>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</si>
  <si>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</si>
  <si>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</si>
  <si>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</si>
  <si>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</si>
  <si>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</si>
  <si>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</si>
  <si>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</si>
  <si>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</si>
  <si>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</si>
  <si>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</si>
  <si>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</si>
  <si>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</si>
  <si>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</si>
  <si>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</si>
  <si>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</si>
  <si>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</si>
  <si>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</si>
  <si>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</si>
  <si>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</si>
  <si>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</si>
  <si>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</si>
  <si>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</si>
  <si>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</si>
  <si>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</si>
  <si>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</si>
  <si>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</si>
  <si>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</si>
  <si>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</si>
  <si>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</si>
  <si>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</si>
  <si>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</si>
  <si>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</si>
  <si>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</si>
  <si>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</si>
  <si>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</si>
  <si>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</si>
  <si>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</si>
  <si>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</si>
  <si>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</si>
  <si>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</si>
  <si>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</si>
  <si>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</si>
  <si>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</si>
  <si>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</si>
  <si>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</si>
  <si>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</si>
  <si>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</si>
  <si>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</si>
  <si>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</si>
  <si>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</si>
  <si>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</si>
  <si>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</si>
  <si>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</si>
  <si>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</si>
  <si>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</si>
  <si>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</si>
  <si>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</si>
  <si>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</si>
  <si>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</si>
  <si>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</si>
  <si>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</si>
  <si>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</si>
  <si>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</si>
  <si>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</si>
  <si>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</si>
  <si>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</si>
  <si>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</si>
  <si>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</si>
  <si>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</si>
  <si>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</si>
  <si>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</si>
  <si>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</si>
  <si>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</si>
  <si>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</si>
  <si>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</si>
  <si>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</si>
  <si>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</si>
  <si>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</si>
  <si>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</si>
  <si>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</si>
  <si>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</si>
  <si>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</si>
  <si>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</si>
  <si>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</si>
  <si>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</si>
  <si>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</si>
  <si>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</si>
  <si>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</si>
  <si>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</si>
  <si>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</si>
  <si>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</si>
  <si>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</si>
  <si>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</si>
  <si>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</si>
  <si>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</si>
  <si>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</si>
  <si>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</si>
  <si>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</si>
  <si>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</si>
  <si>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</si>
  <si>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</si>
  <si>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</si>
  <si>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</si>
  <si>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</si>
  <si>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</si>
  <si>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</si>
  <si>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</si>
  <si>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</si>
  <si>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</si>
  <si>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</si>
  <si>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</si>
  <si>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</si>
  <si>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</si>
  <si>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</si>
  <si>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</si>
  <si>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</si>
  <si>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</si>
  <si>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</si>
  <si>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</si>
  <si>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</si>
  <si>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</si>
  <si>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</si>
  <si>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</si>
  <si>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</si>
  <si>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</si>
  <si>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</si>
  <si>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</si>
  <si>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</si>
  <si>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</si>
  <si>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</si>
  <si>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</si>
  <si>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</si>
  <si>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</si>
  <si>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</si>
  <si>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</si>
  <si>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</si>
  <si>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</si>
  <si>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</si>
  <si>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</si>
  <si>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</si>
  <si>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</si>
  <si>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</si>
  <si>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</si>
  <si>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</si>
  <si>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</si>
  <si>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</si>
  <si>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</si>
  <si>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</si>
  <si>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</si>
  <si>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</si>
  <si>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</si>
  <si>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</si>
  <si>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</si>
  <si>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</si>
  <si>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</si>
  <si>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</si>
  <si>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</si>
  <si>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</si>
  <si>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</si>
  <si>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</si>
  <si>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</si>
  <si>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</si>
  <si>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</si>
  <si>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</si>
  <si>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</si>
  <si>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</si>
  <si>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</si>
  <si>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</si>
  <si>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</si>
  <si>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</si>
  <si>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</si>
  <si>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</si>
  <si>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</si>
  <si>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</si>
  <si>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</si>
  <si>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</si>
  <si>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</si>
  <si>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</si>
  <si>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</si>
  <si>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</si>
  <si>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</si>
  <si>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</si>
  <si>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</si>
  <si>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</si>
  <si>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</si>
  <si>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</si>
  <si>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</si>
  <si>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</si>
  <si>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</si>
  <si>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</si>
  <si>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</si>
  <si>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</si>
  <si>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</si>
  <si>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</si>
  <si>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</si>
  <si>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</si>
  <si>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</si>
  <si>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</si>
  <si>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</si>
  <si>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</si>
  <si>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</si>
  <si>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</si>
  <si>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</si>
  <si>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</si>
  <si>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</si>
  <si>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</si>
  <si>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</si>
  <si>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</si>
  <si>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</si>
  <si>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</si>
  <si>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</si>
  <si>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</si>
  <si>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</si>
  <si>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</si>
  <si>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</si>
  <si>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</si>
  <si>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</si>
  <si>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</si>
  <si>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</si>
  <si>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</si>
  <si>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</si>
  <si>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</si>
  <si>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</si>
  <si>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</si>
  <si>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</si>
  <si>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</si>
  <si>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</si>
  <si>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</si>
  <si>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</si>
  <si>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</si>
  <si>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</si>
  <si>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</si>
  <si>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</si>
  <si>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</si>
  <si>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</si>
  <si>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</si>
  <si>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</si>
  <si>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</si>
  <si>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</si>
  <si>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</si>
  <si>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</si>
  <si>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</si>
  <si>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</si>
  <si>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</si>
  <si>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</si>
  <si>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</si>
  <si>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</si>
  <si>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</si>
  <si>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</si>
  <si>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</si>
  <si>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</si>
  <si>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</si>
  <si>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</si>
  <si>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</si>
  <si>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</si>
  <si>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</si>
  <si>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</si>
  <si>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</si>
  <si>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</si>
  <si>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</si>
  <si>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</si>
  <si>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</si>
  <si>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</si>
  <si>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</si>
  <si>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</si>
  <si>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</si>
  <si>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</si>
  <si>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</si>
  <si>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</si>
  <si>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</si>
  <si>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</si>
  <si>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</si>
  <si>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</si>
  <si>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</si>
  <si>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</si>
  <si>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</si>
  <si>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</si>
  <si>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</si>
  <si>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</si>
  <si>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</si>
  <si>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</si>
  <si>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</si>
  <si>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</si>
  <si>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</si>
  <si>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</si>
  <si>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</si>
  <si>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</si>
  <si>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</si>
  <si>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</si>
  <si>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</si>
  <si>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</si>
  <si>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</si>
  <si>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</si>
  <si>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</si>
  <si>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</si>
  <si>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</si>
  <si>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</si>
  <si>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</si>
  <si>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</si>
  <si>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</si>
  <si>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</si>
  <si>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</si>
  <si>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</si>
  <si>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</si>
  <si>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</si>
  <si>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</si>
  <si>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</si>
  <si>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</si>
  <si>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</si>
  <si>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</si>
  <si>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</si>
  <si>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</si>
  <si>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</si>
  <si>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</si>
  <si>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</si>
  <si>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</si>
  <si>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</si>
  <si>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</si>
  <si>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</si>
  <si>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</si>
  <si>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</si>
  <si>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</si>
  <si>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</si>
  <si>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</si>
  <si>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</si>
  <si>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</si>
  <si>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</si>
  <si>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</si>
  <si>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</si>
  <si>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</si>
  <si>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</si>
  <si>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</si>
  <si>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</si>
  <si>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</si>
  <si>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</si>
  <si>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</si>
  <si>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</si>
  <si>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</si>
  <si>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</si>
  <si>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</si>
  <si>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</si>
  <si>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</si>
  <si>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</si>
  <si>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</si>
  <si>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</si>
  <si>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</si>
  <si>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</si>
  <si>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</si>
  <si>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</si>
  <si>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</si>
  <si>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</si>
  <si>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</si>
  <si>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</si>
  <si>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</si>
  <si>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</si>
  <si>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</si>
  <si>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STUPNIK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</si>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</sst>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5703962.0399999991</v>
      </c>
      <c r="D2" s="7">
        <f>'PR-RAS'!E6</f>
        <v>7068609.7199999988</v>
      </c>
      <c r="E2" s="7">
        <v>0</v>
      </c>
      <c r="F2" s="7">
        <v>0</v>
      </c>
      <c r="G2" s="8">
        <f t="shared" ref="G2:G274" si="0">(B2/1000)*(C2*1+D2*2)</f>
        <v>19841.181479999996</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3035398.88</v>
      </c>
      <c r="D3" s="2">
        <f>'PR-RAS'!E7</f>
        <v>4018789.8499999996</v>
      </c>
      <c r="E3" s="2">
        <v>0</v>
      </c>
      <c r="F3" s="2">
        <v>0</v>
      </c>
      <c r="G3" s="3">
        <f t="shared" si="0"/>
        <v>22145.957159999998</v>
      </c>
      <c r="H3" s="3">
        <f t="shared" si="1"/>
        <v>0.27000000048428774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2662811.5300000003</v>
      </c>
      <c r="D4" s="2">
        <f>'PR-RAS'!E8</f>
        <v>3598386.9099999997</v>
      </c>
      <c r="E4" s="2">
        <v>0</v>
      </c>
      <c r="F4" s="2">
        <v>0</v>
      </c>
      <c r="G4" s="3">
        <f t="shared" si="0"/>
        <v>29578.75605</v>
      </c>
      <c r="H4" s="3">
        <f t="shared" si="1"/>
        <v>0.56000000005587935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2546827.7799999998</v>
      </c>
      <c r="D5" s="2">
        <f>'PR-RAS'!E9</f>
        <v>3007725.67</v>
      </c>
      <c r="E5" s="2">
        <v>0</v>
      </c>
      <c r="F5" s="2">
        <v>0</v>
      </c>
      <c r="G5" s="3">
        <f t="shared" si="0"/>
        <v>34249.116479999997</v>
      </c>
      <c r="H5" s="3">
        <f t="shared" si="1"/>
        <v>0.55000000027939677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113406.04</v>
      </c>
      <c r="D6" s="2">
        <f>'PR-RAS'!E10</f>
        <v>114041.38</v>
      </c>
      <c r="E6" s="2">
        <v>0</v>
      </c>
      <c r="F6" s="2">
        <v>0</v>
      </c>
      <c r="G6" s="3">
        <f t="shared" si="0"/>
        <v>1707.444</v>
      </c>
      <c r="H6" s="3">
        <f t="shared" si="1"/>
        <v>0.41999999999825377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108366.25</v>
      </c>
      <c r="D7" s="2">
        <f>'PR-RAS'!E11</f>
        <v>170235.61</v>
      </c>
      <c r="E7" s="2">
        <v>0</v>
      </c>
      <c r="F7" s="2">
        <v>0</v>
      </c>
      <c r="G7" s="3">
        <f t="shared" si="0"/>
        <v>2693.0248200000001</v>
      </c>
      <c r="H7" s="3">
        <f t="shared" si="1"/>
        <v>0.64000000001396984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123285.99</v>
      </c>
      <c r="D8" s="2">
        <f>'PR-RAS'!E12</f>
        <v>600819.66</v>
      </c>
      <c r="E8" s="2">
        <v>0</v>
      </c>
      <c r="F8" s="2">
        <v>0</v>
      </c>
      <c r="G8" s="3">
        <f t="shared" si="0"/>
        <v>9274.4771700000001</v>
      </c>
      <c r="H8" s="3">
        <f t="shared" si="1"/>
        <v>0.34999999996216502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229074.53</v>
      </c>
      <c r="D11" s="2">
        <f>'PR-RAS'!E15</f>
        <v>294435.40999999997</v>
      </c>
      <c r="E11" s="2">
        <v>0</v>
      </c>
      <c r="F11" s="2">
        <v>0</v>
      </c>
      <c r="G11" s="3">
        <f t="shared" si="0"/>
        <v>8179.4534999999996</v>
      </c>
      <c r="H11" s="3">
        <f t="shared" si="1"/>
        <v>0.87999999997555278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365359.97</v>
      </c>
      <c r="D19" s="2">
        <f>'PR-RAS'!E23</f>
        <v>411277.08</v>
      </c>
      <c r="E19" s="2">
        <v>0</v>
      </c>
      <c r="F19" s="2">
        <v>0</v>
      </c>
      <c r="G19" s="3">
        <f t="shared" si="0"/>
        <v>21382.454339999997</v>
      </c>
      <c r="H19" s="3">
        <f t="shared" si="1"/>
        <v>0.11000000004423782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86.92</v>
      </c>
      <c r="D20" s="2">
        <f>'PR-RAS'!E24</f>
        <v>7091.58</v>
      </c>
      <c r="E20" s="2">
        <v>0</v>
      </c>
      <c r="F20" s="2">
        <v>0</v>
      </c>
      <c r="G20" s="3">
        <f t="shared" si="0"/>
        <v>271.13151999999997</v>
      </c>
      <c r="H20" s="3">
        <f t="shared" si="1"/>
        <v>0.50000000000007105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365273.05</v>
      </c>
      <c r="D23" s="2">
        <f>'PR-RAS'!E27</f>
        <v>404185.5</v>
      </c>
      <c r="E23" s="2">
        <v>0</v>
      </c>
      <c r="F23" s="2">
        <v>0</v>
      </c>
      <c r="G23" s="3">
        <f t="shared" si="0"/>
        <v>25820.169099999999</v>
      </c>
      <c r="H23" s="3">
        <f t="shared" si="1"/>
        <v>0.54999999998835847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7227.38</v>
      </c>
      <c r="D25" s="2">
        <f>'PR-RAS'!E29</f>
        <v>9125.8599999999988</v>
      </c>
      <c r="E25" s="2">
        <v>0</v>
      </c>
      <c r="F25" s="2">
        <v>0</v>
      </c>
      <c r="G25" s="3">
        <f t="shared" si="0"/>
        <v>611.49839999999995</v>
      </c>
      <c r="H25" s="3">
        <f t="shared" si="1"/>
        <v>0.52000000000134605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7227.38</v>
      </c>
      <c r="D27" s="2">
        <f>'PR-RAS'!E31</f>
        <v>8993.14</v>
      </c>
      <c r="E27" s="2">
        <v>0</v>
      </c>
      <c r="F27" s="2">
        <v>0</v>
      </c>
      <c r="G27" s="3">
        <f t="shared" si="0"/>
        <v>655.55516</v>
      </c>
      <c r="H27" s="3">
        <f t="shared" si="1"/>
        <v>0.51999999999952706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132.72</v>
      </c>
      <c r="E29" s="2">
        <v>0</v>
      </c>
      <c r="F29" s="2">
        <v>0</v>
      </c>
      <c r="G29" s="3">
        <f t="shared" si="0"/>
        <v>7.4323199999999998</v>
      </c>
      <c r="H29" s="3">
        <f t="shared" si="1"/>
        <v>0.28000000000000114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203610.21</v>
      </c>
      <c r="D45" s="2">
        <f>'PR-RAS'!E49</f>
        <v>631127.59</v>
      </c>
      <c r="E45" s="2">
        <v>0</v>
      </c>
      <c r="F45" s="2">
        <v>0</v>
      </c>
      <c r="G45" s="3">
        <f t="shared" si="0"/>
        <v>64498.077159999993</v>
      </c>
      <c r="H45" s="3">
        <f t="shared" si="1"/>
        <v>0.62000000002444722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173227.94</v>
      </c>
      <c r="D54" s="2">
        <f>'PR-RAS'!E58</f>
        <v>631127.59</v>
      </c>
      <c r="E54" s="2">
        <v>0</v>
      </c>
      <c r="F54" s="2">
        <v>0</v>
      </c>
      <c r="G54" s="3">
        <f t="shared" si="0"/>
        <v>76080.605359999987</v>
      </c>
      <c r="H54" s="3">
        <f t="shared" si="1"/>
        <v>0.47000000003026798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47137.96</v>
      </c>
      <c r="D55" s="2">
        <f>'PR-RAS'!E59</f>
        <v>57006.2</v>
      </c>
      <c r="E55" s="2">
        <v>0</v>
      </c>
      <c r="F55" s="2">
        <v>0</v>
      </c>
      <c r="G55" s="3">
        <f t="shared" si="0"/>
        <v>8702.1194399999986</v>
      </c>
      <c r="H55" s="3">
        <f t="shared" si="1"/>
        <v>0.23999999999796273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126089.98</v>
      </c>
      <c r="D56" s="2">
        <f>'PR-RAS'!E60</f>
        <v>574121.39</v>
      </c>
      <c r="E56" s="2">
        <v>0</v>
      </c>
      <c r="F56" s="2">
        <v>0</v>
      </c>
      <c r="G56" s="3">
        <f t="shared" si="0"/>
        <v>70088.301800000001</v>
      </c>
      <c r="H56" s="3">
        <f t="shared" si="1"/>
        <v>0.41000000001804437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3450</v>
      </c>
      <c r="D57" s="2">
        <f>'PR-RAS'!E61</f>
        <v>0</v>
      </c>
      <c r="E57" s="2">
        <v>0</v>
      </c>
      <c r="F57" s="2">
        <v>0</v>
      </c>
      <c r="G57" s="3">
        <f t="shared" si="0"/>
        <v>193.20000000000002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3450</v>
      </c>
      <c r="D58" s="2">
        <f>'PR-RAS'!E62</f>
        <v>0</v>
      </c>
      <c r="E58" s="2">
        <v>0</v>
      </c>
      <c r="F58" s="2">
        <v>0</v>
      </c>
      <c r="G58" s="3">
        <f t="shared" si="0"/>
        <v>196.65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26932.27</v>
      </c>
      <c r="D70" s="2">
        <f>'PR-RAS'!E74</f>
        <v>0</v>
      </c>
      <c r="E70" s="2">
        <v>0</v>
      </c>
      <c r="F70" s="2">
        <v>0</v>
      </c>
      <c r="G70" s="3">
        <f t="shared" si="0"/>
        <v>1858.3266300000003</v>
      </c>
      <c r="H70" s="3">
        <f t="shared" si="1"/>
        <v>0.27000000000043656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26932.27</v>
      </c>
      <c r="D72" s="2">
        <f>'PR-RAS'!E76</f>
        <v>0</v>
      </c>
      <c r="E72" s="2">
        <v>0</v>
      </c>
      <c r="F72" s="2">
        <v>0</v>
      </c>
      <c r="G72" s="3">
        <f t="shared" si="0"/>
        <v>1912.1911699999998</v>
      </c>
      <c r="H72" s="3">
        <f t="shared" si="1"/>
        <v>0.27000000000043656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47505.249999999993</v>
      </c>
      <c r="D78" s="2">
        <f>'PR-RAS'!E82</f>
        <v>40286.759999999995</v>
      </c>
      <c r="E78" s="2">
        <v>0</v>
      </c>
      <c r="F78" s="2">
        <v>0</v>
      </c>
      <c r="G78" s="3">
        <f t="shared" si="0"/>
        <v>9862.0652899999986</v>
      </c>
      <c r="H78" s="3">
        <f t="shared" si="1"/>
        <v>0.48999999999796273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7643.45</v>
      </c>
      <c r="D79" s="2">
        <f>'PR-RAS'!E83</f>
        <v>7978.53</v>
      </c>
      <c r="E79" s="2">
        <v>0</v>
      </c>
      <c r="F79" s="2">
        <v>0</v>
      </c>
      <c r="G79" s="3">
        <f t="shared" si="0"/>
        <v>1840.8397799999998</v>
      </c>
      <c r="H79" s="3">
        <f t="shared" si="1"/>
        <v>0.92000000000007276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41.57</v>
      </c>
      <c r="D81" s="2">
        <f>'PR-RAS'!E85</f>
        <v>51.4</v>
      </c>
      <c r="E81" s="2">
        <v>0</v>
      </c>
      <c r="F81" s="2">
        <v>0</v>
      </c>
      <c r="G81" s="3">
        <f t="shared" si="0"/>
        <v>11.5496</v>
      </c>
      <c r="H81" s="3">
        <f t="shared" si="1"/>
        <v>0.82999999999999829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7601.88</v>
      </c>
      <c r="D82" s="2">
        <f>'PR-RAS'!E86</f>
        <v>7927.13</v>
      </c>
      <c r="E82" s="2">
        <v>0</v>
      </c>
      <c r="F82" s="2">
        <v>0</v>
      </c>
      <c r="G82" s="3">
        <f t="shared" si="0"/>
        <v>1899.9473399999999</v>
      </c>
      <c r="H82" s="3">
        <f t="shared" si="1"/>
        <v>0.25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39861.799999999996</v>
      </c>
      <c r="D87" s="2">
        <f>'PR-RAS'!E91</f>
        <v>32308.229999999996</v>
      </c>
      <c r="E87" s="2">
        <v>0</v>
      </c>
      <c r="F87" s="2">
        <v>0</v>
      </c>
      <c r="G87" s="3">
        <f t="shared" si="0"/>
        <v>8985.1303599999974</v>
      </c>
      <c r="H87" s="3">
        <f t="shared" si="1"/>
        <v>0.43000000000029104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13315.16</v>
      </c>
      <c r="D88" s="2">
        <f>'PR-RAS'!E92</f>
        <v>6685.28</v>
      </c>
      <c r="E88" s="2">
        <v>0</v>
      </c>
      <c r="F88" s="2">
        <v>0</v>
      </c>
      <c r="G88" s="3">
        <f t="shared" si="0"/>
        <v>2321.6576399999999</v>
      </c>
      <c r="H88" s="3">
        <f t="shared" si="1"/>
        <v>0.43999999999959982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10134.25</v>
      </c>
      <c r="D89" s="2">
        <f>'PR-RAS'!E93</f>
        <v>10559.64</v>
      </c>
      <c r="E89" s="2">
        <v>0</v>
      </c>
      <c r="F89" s="2">
        <v>0</v>
      </c>
      <c r="G89" s="3">
        <f t="shared" si="0"/>
        <v>2750.3106399999997</v>
      </c>
      <c r="H89" s="3">
        <f t="shared" si="1"/>
        <v>0.61000000000058208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10090.07</v>
      </c>
      <c r="D90" s="2">
        <f>'PR-RAS'!E94</f>
        <v>10470.82</v>
      </c>
      <c r="E90" s="2">
        <v>0</v>
      </c>
      <c r="F90" s="2">
        <v>0</v>
      </c>
      <c r="G90" s="3">
        <f t="shared" si="0"/>
        <v>2761.8221899999999</v>
      </c>
      <c r="H90" s="3">
        <f t="shared" si="1"/>
        <v>0.25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6322.32</v>
      </c>
      <c r="D93" s="2">
        <f>'PR-RAS'!E97</f>
        <v>4592.49</v>
      </c>
      <c r="E93" s="2">
        <v>0</v>
      </c>
      <c r="F93" s="2">
        <v>0</v>
      </c>
      <c r="G93" s="3">
        <f t="shared" si="0"/>
        <v>1426.6715999999999</v>
      </c>
      <c r="H93" s="3">
        <f t="shared" si="1"/>
        <v>0.80999999999949068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2368312.2600000002</v>
      </c>
      <c r="D102" s="2">
        <f>'PR-RAS'!E106</f>
        <v>2230791.59</v>
      </c>
      <c r="E102" s="2">
        <v>0</v>
      </c>
      <c r="F102" s="2">
        <v>0</v>
      </c>
      <c r="G102" s="3">
        <f t="shared" si="0"/>
        <v>689819.43943999999</v>
      </c>
      <c r="H102" s="3">
        <f t="shared" si="1"/>
        <v>0.67000000039115548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259.22000000000003</v>
      </c>
      <c r="D103" s="2">
        <f>'PR-RAS'!E107</f>
        <v>98.81</v>
      </c>
      <c r="E103" s="2">
        <v>0</v>
      </c>
      <c r="F103" s="2">
        <v>0</v>
      </c>
      <c r="G103" s="3">
        <f t="shared" si="0"/>
        <v>46.597679999999997</v>
      </c>
      <c r="H103" s="3">
        <f t="shared" si="1"/>
        <v>0.41000000000002501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259.22000000000003</v>
      </c>
      <c r="D106" s="2">
        <f>'PR-RAS'!E110</f>
        <v>98.81</v>
      </c>
      <c r="E106" s="2">
        <v>0</v>
      </c>
      <c r="F106" s="2">
        <v>0</v>
      </c>
      <c r="G106" s="3">
        <f t="shared" si="0"/>
        <v>47.968200000000003</v>
      </c>
      <c r="H106" s="3">
        <f t="shared" si="1"/>
        <v>0.41000000000002501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74464</v>
      </c>
      <c r="D108" s="2">
        <f>'PR-RAS'!E112</f>
        <v>37232.94</v>
      </c>
      <c r="E108" s="2">
        <v>0</v>
      </c>
      <c r="F108" s="2">
        <v>0</v>
      </c>
      <c r="G108" s="3">
        <f t="shared" si="0"/>
        <v>15935.497160000001</v>
      </c>
      <c r="H108" s="3">
        <f t="shared" si="1"/>
        <v>5.9999999997671694E-2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4560.17</v>
      </c>
      <c r="D110" s="2">
        <f>'PR-RAS'!E114</f>
        <v>71.650000000000006</v>
      </c>
      <c r="E110" s="2">
        <v>0</v>
      </c>
      <c r="F110" s="2">
        <v>0</v>
      </c>
      <c r="G110" s="3">
        <f t="shared" si="0"/>
        <v>512.67822999999999</v>
      </c>
      <c r="H110" s="3">
        <f t="shared" si="1"/>
        <v>0.52000000000006708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24096.29</v>
      </c>
      <c r="D111" s="2">
        <f>'PR-RAS'!E115</f>
        <v>16575.07</v>
      </c>
      <c r="E111" s="2">
        <v>0</v>
      </c>
      <c r="F111" s="2">
        <v>0</v>
      </c>
      <c r="G111" s="3">
        <f t="shared" si="0"/>
        <v>6297.1072999999997</v>
      </c>
      <c r="H111" s="3">
        <f t="shared" si="1"/>
        <v>0.36000000000058208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45807.54</v>
      </c>
      <c r="D113" s="2">
        <f>'PR-RAS'!E117</f>
        <v>20586.22</v>
      </c>
      <c r="E113" s="2">
        <v>0</v>
      </c>
      <c r="F113" s="2">
        <v>0</v>
      </c>
      <c r="G113" s="3">
        <f t="shared" si="0"/>
        <v>9741.7577600000022</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2293589.04</v>
      </c>
      <c r="D116" s="2">
        <f>'PR-RAS'!E120</f>
        <v>2193459.84</v>
      </c>
      <c r="E116" s="2">
        <v>0</v>
      </c>
      <c r="F116" s="2">
        <v>0</v>
      </c>
      <c r="G116" s="3">
        <f t="shared" si="0"/>
        <v>768258.50280000002</v>
      </c>
      <c r="H116" s="3">
        <f t="shared" si="1"/>
        <v>0.20000000018626451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689177.96</v>
      </c>
      <c r="D117" s="2">
        <f>'PR-RAS'!E121</f>
        <v>597337.9</v>
      </c>
      <c r="E117" s="2">
        <v>0</v>
      </c>
      <c r="F117" s="2">
        <v>0</v>
      </c>
      <c r="G117" s="3">
        <f t="shared" si="0"/>
        <v>218527.03616000002</v>
      </c>
      <c r="H117" s="3">
        <f t="shared" si="1"/>
        <v>0.14000000001396984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1604411.08</v>
      </c>
      <c r="D118" s="2">
        <f>'PR-RAS'!E122</f>
        <v>1596121.94</v>
      </c>
      <c r="E118" s="2">
        <v>0</v>
      </c>
      <c r="F118" s="2">
        <v>0</v>
      </c>
      <c r="G118" s="3">
        <f t="shared" si="0"/>
        <v>561208.63032</v>
      </c>
      <c r="H118" s="3">
        <f t="shared" si="1"/>
        <v>0.14000000013038516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47968.049999999996</v>
      </c>
      <c r="D121" s="2">
        <f>'PR-RAS'!E125</f>
        <v>143017.26999999999</v>
      </c>
      <c r="E121" s="2">
        <v>0</v>
      </c>
      <c r="F121" s="2">
        <v>0</v>
      </c>
      <c r="G121" s="3">
        <f t="shared" si="0"/>
        <v>40080.310799999992</v>
      </c>
      <c r="H121" s="3">
        <f t="shared" si="1"/>
        <v>0.31999999998515705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47968.049999999996</v>
      </c>
      <c r="D122" s="2">
        <f>'PR-RAS'!E126</f>
        <v>49346.07</v>
      </c>
      <c r="E122" s="2">
        <v>0</v>
      </c>
      <c r="F122" s="2">
        <v>0</v>
      </c>
      <c r="G122" s="3">
        <f t="shared" si="0"/>
        <v>17745.882989999998</v>
      </c>
      <c r="H122" s="3">
        <f t="shared" si="1"/>
        <v>0.11999999999534339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814.03</v>
      </c>
      <c r="D123" s="2">
        <f>'PR-RAS'!E127</f>
        <v>2074.9299999999998</v>
      </c>
      <c r="E123" s="2">
        <v>0</v>
      </c>
      <c r="F123" s="2">
        <v>0</v>
      </c>
      <c r="G123" s="3">
        <f t="shared" si="0"/>
        <v>605.59457999999995</v>
      </c>
      <c r="H123" s="3">
        <f t="shared" si="1"/>
        <v>0.10000000000013642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47154.02</v>
      </c>
      <c r="D124" s="2">
        <f>'PR-RAS'!E128</f>
        <v>47271.14</v>
      </c>
      <c r="E124" s="2">
        <v>0</v>
      </c>
      <c r="F124" s="2">
        <v>0</v>
      </c>
      <c r="G124" s="3">
        <f t="shared" si="0"/>
        <v>17428.644899999999</v>
      </c>
      <c r="H124" s="3">
        <f t="shared" si="1"/>
        <v>0.1599999999962165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93671.2</v>
      </c>
      <c r="E125" s="2">
        <v>0</v>
      </c>
      <c r="F125" s="2">
        <v>0</v>
      </c>
      <c r="G125" s="3">
        <f t="shared" si="0"/>
        <v>23230.457599999998</v>
      </c>
      <c r="H125" s="3">
        <f t="shared" si="1"/>
        <v>0.19999999999708962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93671.2</v>
      </c>
      <c r="E127" s="2">
        <v>0</v>
      </c>
      <c r="F127" s="2">
        <v>0</v>
      </c>
      <c r="G127" s="3">
        <f t="shared" si="0"/>
        <v>23605.142400000001</v>
      </c>
      <c r="H127" s="3">
        <f t="shared" si="1"/>
        <v>0.19999999999708962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1167.3900000000001</v>
      </c>
      <c r="D136" s="2">
        <f>'PR-RAS'!E140</f>
        <v>4596.66</v>
      </c>
      <c r="E136" s="2">
        <v>0</v>
      </c>
      <c r="F136" s="2">
        <v>0</v>
      </c>
      <c r="G136" s="3">
        <f t="shared" si="0"/>
        <v>1398.6958500000001</v>
      </c>
      <c r="H136" s="3">
        <f t="shared" si="1"/>
        <v>0.73000000000024556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619.34</v>
      </c>
      <c r="E137" s="2">
        <v>0</v>
      </c>
      <c r="F137" s="2">
        <v>0</v>
      </c>
      <c r="G137" s="3">
        <f t="shared" si="0"/>
        <v>168.46048000000002</v>
      </c>
      <c r="H137" s="3">
        <f t="shared" si="1"/>
        <v>0.34000000000003183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619.34</v>
      </c>
      <c r="E146" s="2">
        <v>0</v>
      </c>
      <c r="F146" s="2">
        <v>0</v>
      </c>
      <c r="G146" s="3">
        <f t="shared" si="0"/>
        <v>179.6086</v>
      </c>
      <c r="H146" s="3">
        <f t="shared" si="1"/>
        <v>0.34000000000003183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1167.3900000000001</v>
      </c>
      <c r="D147" s="2">
        <f>'PR-RAS'!E151</f>
        <v>3977.32</v>
      </c>
      <c r="E147" s="2">
        <v>0</v>
      </c>
      <c r="F147" s="2">
        <v>0</v>
      </c>
      <c r="G147" s="3">
        <f t="shared" si="0"/>
        <v>1331.81638</v>
      </c>
      <c r="H147" s="3">
        <f t="shared" si="1"/>
        <v>0.71000000000026375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5623238.0299999993</v>
      </c>
      <c r="D148" s="2">
        <f>'PR-RAS'!E152</f>
        <v>4443018.8900000006</v>
      </c>
      <c r="E148" s="2">
        <v>0</v>
      </c>
      <c r="F148" s="2">
        <v>0</v>
      </c>
      <c r="G148" s="3">
        <f t="shared" si="0"/>
        <v>2132863.5440699998</v>
      </c>
      <c r="H148" s="3">
        <f t="shared" si="1"/>
        <v>0.1399999987334013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476903.62</v>
      </c>
      <c r="D149" s="2">
        <f>'PR-RAS'!E153</f>
        <v>677362.6100000001</v>
      </c>
      <c r="E149" s="2">
        <v>0</v>
      </c>
      <c r="F149" s="2">
        <v>0</v>
      </c>
      <c r="G149" s="3">
        <f t="shared" si="0"/>
        <v>271081.06832000002</v>
      </c>
      <c r="H149" s="3">
        <f t="shared" si="1"/>
        <v>0.76999999990221113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332122.98</v>
      </c>
      <c r="D150" s="2">
        <f>'PR-RAS'!E154</f>
        <v>486081.56</v>
      </c>
      <c r="E150" s="2">
        <v>0</v>
      </c>
      <c r="F150" s="2">
        <v>0</v>
      </c>
      <c r="G150" s="3">
        <f t="shared" si="0"/>
        <v>194338.62890000001</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332122.98</v>
      </c>
      <c r="D151" s="2">
        <f>'PR-RAS'!E155</f>
        <v>486081.56</v>
      </c>
      <c r="E151" s="2">
        <v>0</v>
      </c>
      <c r="F151" s="2">
        <v>0</v>
      </c>
      <c r="G151" s="3">
        <f t="shared" si="0"/>
        <v>195642.91500000001</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90701.68</v>
      </c>
      <c r="D155" s="2">
        <f>'PR-RAS'!E159</f>
        <v>111077.61</v>
      </c>
      <c r="E155" s="2">
        <v>0</v>
      </c>
      <c r="F155" s="2">
        <v>0</v>
      </c>
      <c r="G155" s="3">
        <f t="shared" si="0"/>
        <v>48179.962600000006</v>
      </c>
      <c r="H155" s="3">
        <f t="shared" si="1"/>
        <v>0.71000000000640284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54078.96</v>
      </c>
      <c r="D156" s="2">
        <f>'PR-RAS'!E160</f>
        <v>80203.44</v>
      </c>
      <c r="E156" s="2">
        <v>0</v>
      </c>
      <c r="F156" s="2">
        <v>0</v>
      </c>
      <c r="G156" s="3">
        <f t="shared" si="0"/>
        <v>33245.305200000003</v>
      </c>
      <c r="H156" s="3">
        <f t="shared" si="1"/>
        <v>0.48000000000320142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54078.96</v>
      </c>
      <c r="D158" s="2">
        <f>'PR-RAS'!E162</f>
        <v>80203.44</v>
      </c>
      <c r="E158" s="2">
        <v>0</v>
      </c>
      <c r="F158" s="2">
        <v>0</v>
      </c>
      <c r="G158" s="3">
        <f t="shared" si="0"/>
        <v>33674.276879999998</v>
      </c>
      <c r="H158" s="3">
        <f t="shared" si="1"/>
        <v>0.48000000000320142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1401738.8599999999</v>
      </c>
      <c r="D160" s="2">
        <f>'PR-RAS'!E164</f>
        <v>1550303.5000000002</v>
      </c>
      <c r="E160" s="2">
        <v>0</v>
      </c>
      <c r="F160" s="2">
        <v>0</v>
      </c>
      <c r="G160" s="3">
        <f t="shared" si="0"/>
        <v>715872.99174000008</v>
      </c>
      <c r="H160" s="3">
        <f t="shared" si="1"/>
        <v>0.63999999989755452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19554.989999999998</v>
      </c>
      <c r="D161" s="2">
        <f>'PR-RAS'!E165</f>
        <v>17013.07</v>
      </c>
      <c r="E161" s="2">
        <v>0</v>
      </c>
      <c r="F161" s="2">
        <v>0</v>
      </c>
      <c r="G161" s="3">
        <f t="shared" si="0"/>
        <v>8572.9807999999994</v>
      </c>
      <c r="H161" s="3">
        <f t="shared" si="1"/>
        <v>8.000000000174623E-2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1015.99</v>
      </c>
      <c r="D162" s="2">
        <f>'PR-RAS'!E166</f>
        <v>1098.3</v>
      </c>
      <c r="E162" s="2">
        <v>0</v>
      </c>
      <c r="F162" s="2">
        <v>0</v>
      </c>
      <c r="G162" s="3">
        <f t="shared" si="0"/>
        <v>517.22699</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12319.75</v>
      </c>
      <c r="D163" s="2">
        <f>'PR-RAS'!E167</f>
        <v>13373.11</v>
      </c>
      <c r="E163" s="2">
        <v>0</v>
      </c>
      <c r="F163" s="2">
        <v>0</v>
      </c>
      <c r="G163" s="3">
        <f t="shared" si="0"/>
        <v>6328.68714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6196.25</v>
      </c>
      <c r="D164" s="2">
        <f>'PR-RAS'!E168</f>
        <v>2527.66</v>
      </c>
      <c r="E164" s="2">
        <v>0</v>
      </c>
      <c r="F164" s="2">
        <v>0</v>
      </c>
      <c r="G164" s="3">
        <f t="shared" si="0"/>
        <v>1834.0059100000001</v>
      </c>
      <c r="H164" s="3">
        <f t="shared" si="1"/>
        <v>0.59000000000014552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v>
      </c>
      <c r="D165" s="2">
        <f>'PR-RAS'!E169</f>
        <v>14</v>
      </c>
      <c r="E165" s="2">
        <v>0</v>
      </c>
      <c r="F165" s="2">
        <v>0</v>
      </c>
      <c r="G165" s="3">
        <f t="shared" si="0"/>
        <v>8.3640000000000008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46626.409999999996</v>
      </c>
      <c r="D166" s="2">
        <f>'PR-RAS'!E170</f>
        <v>47137.570000000007</v>
      </c>
      <c r="E166" s="2">
        <v>0</v>
      </c>
      <c r="F166" s="2">
        <v>0</v>
      </c>
      <c r="G166" s="3">
        <f t="shared" si="0"/>
        <v>23248.755750000004</v>
      </c>
      <c r="H166" s="3">
        <f t="shared" si="1"/>
        <v>0.83999999998923158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7737.87</v>
      </c>
      <c r="D167" s="2">
        <f>'PR-RAS'!E171</f>
        <v>6494.44</v>
      </c>
      <c r="E167" s="2">
        <v>0</v>
      </c>
      <c r="F167" s="2">
        <v>0</v>
      </c>
      <c r="G167" s="3">
        <f t="shared" si="0"/>
        <v>3440.6405</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34180.019999999997</v>
      </c>
      <c r="D169" s="2">
        <f>'PR-RAS'!E173</f>
        <v>36970.33</v>
      </c>
      <c r="E169" s="2">
        <v>0</v>
      </c>
      <c r="F169" s="2">
        <v>0</v>
      </c>
      <c r="G169" s="3">
        <f t="shared" si="0"/>
        <v>18164.274239999999</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4272.21</v>
      </c>
      <c r="D170" s="2">
        <f>'PR-RAS'!E174</f>
        <v>1499.9</v>
      </c>
      <c r="E170" s="2">
        <v>0</v>
      </c>
      <c r="F170" s="2">
        <v>0</v>
      </c>
      <c r="G170" s="3">
        <f t="shared" si="0"/>
        <v>1228.9696900000001</v>
      </c>
      <c r="H170" s="3">
        <f t="shared" si="1"/>
        <v>0.30999999999994543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436.31</v>
      </c>
      <c r="D171" s="2">
        <f>'PR-RAS'!E175</f>
        <v>1518.15</v>
      </c>
      <c r="E171" s="2">
        <v>0</v>
      </c>
      <c r="F171" s="2">
        <v>0</v>
      </c>
      <c r="G171" s="3">
        <f t="shared" si="0"/>
        <v>590.34370000000001</v>
      </c>
      <c r="H171" s="3">
        <f t="shared" si="1"/>
        <v>0.46000000000009322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654.75</v>
      </c>
      <c r="E173" s="2">
        <v>0</v>
      </c>
      <c r="F173" s="2">
        <v>0</v>
      </c>
      <c r="G173" s="3">
        <f t="shared" si="0"/>
        <v>225.23399999999998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1278880.03</v>
      </c>
      <c r="D174" s="2">
        <f>'PR-RAS'!E178</f>
        <v>1402065.4600000002</v>
      </c>
      <c r="E174" s="2">
        <v>0</v>
      </c>
      <c r="F174" s="2">
        <v>0</v>
      </c>
      <c r="G174" s="3">
        <f t="shared" si="0"/>
        <v>706360.89434999996</v>
      </c>
      <c r="H174" s="3">
        <f t="shared" si="1"/>
        <v>0.49000000022351742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16074.26</v>
      </c>
      <c r="D175" s="2">
        <f>'PR-RAS'!E179</f>
        <v>17078.72</v>
      </c>
      <c r="E175" s="2">
        <v>0</v>
      </c>
      <c r="F175" s="2">
        <v>0</v>
      </c>
      <c r="G175" s="3">
        <f t="shared" si="0"/>
        <v>8740.3158000000003</v>
      </c>
      <c r="H175" s="3">
        <f t="shared" si="1"/>
        <v>0.53999999999905413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928117.98</v>
      </c>
      <c r="D176" s="2">
        <f>'PR-RAS'!E180</f>
        <v>937206.75</v>
      </c>
      <c r="E176" s="2">
        <v>0</v>
      </c>
      <c r="F176" s="2">
        <v>0</v>
      </c>
      <c r="G176" s="3">
        <f t="shared" si="0"/>
        <v>490443.00899999996</v>
      </c>
      <c r="H176" s="3">
        <f t="shared" si="1"/>
        <v>0.27000000001862645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30806.82</v>
      </c>
      <c r="D177" s="2">
        <f>'PR-RAS'!E181</f>
        <v>20848.27</v>
      </c>
      <c r="E177" s="2">
        <v>0</v>
      </c>
      <c r="F177" s="2">
        <v>0</v>
      </c>
      <c r="G177" s="3">
        <f t="shared" si="0"/>
        <v>12760.591359999999</v>
      </c>
      <c r="H177" s="3">
        <f t="shared" si="1"/>
        <v>0.4500000000007276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44311.53</v>
      </c>
      <c r="D178" s="2">
        <f>'PR-RAS'!E182</f>
        <v>124919</v>
      </c>
      <c r="E178" s="2">
        <v>0</v>
      </c>
      <c r="F178" s="2">
        <v>0</v>
      </c>
      <c r="G178" s="3">
        <f t="shared" si="0"/>
        <v>52064.466810000005</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53779.86</v>
      </c>
      <c r="D179" s="2">
        <f>'PR-RAS'!E183</f>
        <v>53327.33</v>
      </c>
      <c r="E179" s="2">
        <v>0</v>
      </c>
      <c r="F179" s="2">
        <v>0</v>
      </c>
      <c r="G179" s="3">
        <f t="shared" si="0"/>
        <v>28557.344560000001</v>
      </c>
      <c r="H179" s="3">
        <f t="shared" si="1"/>
        <v>0.47000000000116415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10525.18</v>
      </c>
      <c r="D180" s="2">
        <f>'PR-RAS'!E184</f>
        <v>17877.099999999999</v>
      </c>
      <c r="E180" s="2">
        <v>0</v>
      </c>
      <c r="F180" s="2">
        <v>0</v>
      </c>
      <c r="G180" s="3">
        <f t="shared" si="0"/>
        <v>8284.0090199999995</v>
      </c>
      <c r="H180" s="3">
        <f t="shared" si="1"/>
        <v>0.27999999999883585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69420.55</v>
      </c>
      <c r="D181" s="2">
        <f>'PR-RAS'!E185</f>
        <v>72588.820000000007</v>
      </c>
      <c r="E181" s="2">
        <v>0</v>
      </c>
      <c r="F181" s="2">
        <v>0</v>
      </c>
      <c r="G181" s="3">
        <f t="shared" si="0"/>
        <v>38627.674200000001</v>
      </c>
      <c r="H181" s="3">
        <f t="shared" si="1"/>
        <v>0.6299999999901047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41663.019999999997</v>
      </c>
      <c r="D182" s="2">
        <f>'PR-RAS'!E186</f>
        <v>46793.64</v>
      </c>
      <c r="E182" s="2">
        <v>0</v>
      </c>
      <c r="F182" s="2">
        <v>0</v>
      </c>
      <c r="G182" s="3">
        <f t="shared" si="0"/>
        <v>24480.304299999996</v>
      </c>
      <c r="H182" s="3">
        <f t="shared" si="1"/>
        <v>0.37999999999738066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84180.83</v>
      </c>
      <c r="D183" s="2">
        <f>'PR-RAS'!E187</f>
        <v>111425.83</v>
      </c>
      <c r="E183" s="2">
        <v>0</v>
      </c>
      <c r="F183" s="2">
        <v>0</v>
      </c>
      <c r="G183" s="3">
        <f t="shared" si="0"/>
        <v>55879.913179999996</v>
      </c>
      <c r="H183" s="3">
        <f t="shared" si="1"/>
        <v>0.33999999999650754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1563.21</v>
      </c>
      <c r="D184" s="2">
        <f>'PR-RAS'!E188</f>
        <v>722.58</v>
      </c>
      <c r="E184" s="2">
        <v>0</v>
      </c>
      <c r="F184" s="2">
        <v>0</v>
      </c>
      <c r="G184" s="3">
        <f t="shared" si="0"/>
        <v>550.53170999999998</v>
      </c>
      <c r="H184" s="3">
        <f t="shared" si="1"/>
        <v>0.62999999999999545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55114.219999999994</v>
      </c>
      <c r="D190" s="2">
        <f>'PR-RAS'!E194</f>
        <v>83364.819999999992</v>
      </c>
      <c r="E190" s="2">
        <v>0</v>
      </c>
      <c r="F190" s="2">
        <v>0</v>
      </c>
      <c r="G190" s="3">
        <f t="shared" si="0"/>
        <v>41928.489539999995</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15619.41</v>
      </c>
      <c r="D191" s="2">
        <f>'PR-RAS'!E195</f>
        <v>40941.08</v>
      </c>
      <c r="E191" s="2">
        <v>0</v>
      </c>
      <c r="F191" s="2">
        <v>0</v>
      </c>
      <c r="G191" s="3">
        <f t="shared" si="0"/>
        <v>18525.298300000002</v>
      </c>
      <c r="H191" s="3">
        <f t="shared" si="1"/>
        <v>0.49000000000160071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8349.36</v>
      </c>
      <c r="D192" s="2">
        <f>'PR-RAS'!E196</f>
        <v>7259.56</v>
      </c>
      <c r="E192" s="2">
        <v>0</v>
      </c>
      <c r="F192" s="2">
        <v>0</v>
      </c>
      <c r="G192" s="3">
        <f t="shared" si="0"/>
        <v>4367.8796800000009</v>
      </c>
      <c r="H192" s="3">
        <f t="shared" si="1"/>
        <v>0.8000000000001819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18490.62</v>
      </c>
      <c r="D193" s="2">
        <f>'PR-RAS'!E197</f>
        <v>16636.009999999998</v>
      </c>
      <c r="E193" s="2">
        <v>0</v>
      </c>
      <c r="F193" s="2">
        <v>0</v>
      </c>
      <c r="G193" s="3">
        <f t="shared" si="0"/>
        <v>9938.4268800000009</v>
      </c>
      <c r="H193" s="3">
        <f t="shared" si="1"/>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2654.24</v>
      </c>
      <c r="D194" s="2">
        <f>'PR-RAS'!E198</f>
        <v>4327.24</v>
      </c>
      <c r="E194" s="2">
        <v>0</v>
      </c>
      <c r="F194" s="2">
        <v>0</v>
      </c>
      <c r="G194" s="3">
        <f t="shared" si="0"/>
        <v>2182.5829599999997</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9204.81</v>
      </c>
      <c r="D195" s="2">
        <f>'PR-RAS'!E199</f>
        <v>10896.73</v>
      </c>
      <c r="E195" s="2">
        <v>0</v>
      </c>
      <c r="F195" s="2">
        <v>0</v>
      </c>
      <c r="G195" s="3">
        <f t="shared" si="0"/>
        <v>6013.6643799999993</v>
      </c>
      <c r="H195" s="3">
        <f t="shared" si="1"/>
        <v>0.46000000000094587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795.78</v>
      </c>
      <c r="D197" s="2">
        <f>'PR-RAS'!E201</f>
        <v>3304.2</v>
      </c>
      <c r="E197" s="2">
        <v>0</v>
      </c>
      <c r="F197" s="2">
        <v>0</v>
      </c>
      <c r="G197" s="3">
        <f t="shared" si="0"/>
        <v>1451.21928</v>
      </c>
      <c r="H197" s="3">
        <f t="shared" si="1"/>
        <v>0.41999999999984539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45563.48</v>
      </c>
      <c r="D198" s="2">
        <f>'PR-RAS'!E202</f>
        <v>32534.639999999999</v>
      </c>
      <c r="E198" s="2">
        <v>0</v>
      </c>
      <c r="F198" s="2">
        <v>0</v>
      </c>
      <c r="G198" s="3">
        <f t="shared" si="0"/>
        <v>21794.653720000002</v>
      </c>
      <c r="H198" s="3">
        <f t="shared" si="1"/>
        <v>0.8400000000037835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38428.97</v>
      </c>
      <c r="D204" s="2">
        <f>'PR-RAS'!E208</f>
        <v>24719.41</v>
      </c>
      <c r="E204" s="2">
        <v>0</v>
      </c>
      <c r="F204" s="2">
        <v>0</v>
      </c>
      <c r="G204" s="3">
        <f t="shared" si="0"/>
        <v>17837.161370000002</v>
      </c>
      <c r="H204" s="3">
        <f t="shared" si="1"/>
        <v>0.43999999999869033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38428.97</v>
      </c>
      <c r="D207" s="2">
        <f>'PR-RAS'!E211</f>
        <v>24719.41</v>
      </c>
      <c r="E207" s="2">
        <v>0</v>
      </c>
      <c r="F207" s="2">
        <v>0</v>
      </c>
      <c r="G207" s="3">
        <f t="shared" si="0"/>
        <v>18100.764740000002</v>
      </c>
      <c r="H207" s="3">
        <f t="shared" si="1"/>
        <v>0.43999999999869033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7134.51</v>
      </c>
      <c r="D212" s="2">
        <f>'PR-RAS'!E216</f>
        <v>7815.2300000000005</v>
      </c>
      <c r="E212" s="2">
        <v>0</v>
      </c>
      <c r="F212" s="2">
        <v>0</v>
      </c>
      <c r="G212" s="3">
        <f t="shared" si="0"/>
        <v>4803.4086699999998</v>
      </c>
      <c r="H212" s="3">
        <f t="shared" si="1"/>
        <v>0.72000000000025466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6779.02</v>
      </c>
      <c r="D213" s="2">
        <f>'PR-RAS'!E217</f>
        <v>7747.35</v>
      </c>
      <c r="E213" s="2">
        <v>0</v>
      </c>
      <c r="F213" s="2">
        <v>0</v>
      </c>
      <c r="G213" s="3">
        <f t="shared" si="0"/>
        <v>4722.0286400000005</v>
      </c>
      <c r="H213" s="3">
        <f t="shared" si="1"/>
        <v>0.37000000000080036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4.42</v>
      </c>
      <c r="D215" s="2">
        <f>'PR-RAS'!E219</f>
        <v>67.88</v>
      </c>
      <c r="E215" s="2">
        <v>0</v>
      </c>
      <c r="F215" s="2">
        <v>0</v>
      </c>
      <c r="G215" s="3">
        <f t="shared" si="0"/>
        <v>29.998519999999996</v>
      </c>
      <c r="H215" s="3">
        <f t="shared" si="1"/>
        <v>0.54000000000000448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351.07</v>
      </c>
      <c r="D216" s="2">
        <f>'PR-RAS'!E220</f>
        <v>0</v>
      </c>
      <c r="E216" s="2">
        <v>0</v>
      </c>
      <c r="F216" s="2">
        <v>0</v>
      </c>
      <c r="G216" s="3">
        <f t="shared" si="0"/>
        <v>75.480049999999991</v>
      </c>
      <c r="H216" s="3">
        <f t="shared" si="1"/>
        <v>6.9999999999993179E-2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1037665.4099999999</v>
      </c>
      <c r="D217" s="2">
        <f>'PR-RAS'!E221</f>
        <v>1281757.03</v>
      </c>
      <c r="E217" s="2">
        <v>0</v>
      </c>
      <c r="F217" s="2">
        <v>0</v>
      </c>
      <c r="G217" s="3">
        <f t="shared" si="0"/>
        <v>777854.7655199999</v>
      </c>
      <c r="H217" s="3">
        <f t="shared" si="1"/>
        <v>0.43999999994412065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378057.04</v>
      </c>
      <c r="D218" s="2">
        <f>'PR-RAS'!E222</f>
        <v>474465</v>
      </c>
      <c r="E218" s="2">
        <v>0</v>
      </c>
      <c r="F218" s="2">
        <v>0</v>
      </c>
      <c r="G218" s="3">
        <f t="shared" si="0"/>
        <v>287956.18768000003</v>
      </c>
      <c r="H218" s="3">
        <f t="shared" si="1"/>
        <v>3.9999999979045242E-2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378057.04</v>
      </c>
      <c r="D220" s="2">
        <f>'PR-RAS'!E224</f>
        <v>474465</v>
      </c>
      <c r="E220" s="2">
        <v>0</v>
      </c>
      <c r="F220" s="2">
        <v>0</v>
      </c>
      <c r="G220" s="3">
        <f t="shared" si="0"/>
        <v>290610.16175999999</v>
      </c>
      <c r="H220" s="3">
        <f t="shared" si="1"/>
        <v>3.9999999979045242E-2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659608.37</v>
      </c>
      <c r="D221" s="2">
        <f>'PR-RAS'!E225</f>
        <v>807292.03</v>
      </c>
      <c r="E221" s="2">
        <v>0</v>
      </c>
      <c r="F221" s="2">
        <v>0</v>
      </c>
      <c r="G221" s="3">
        <f t="shared" si="0"/>
        <v>500322.33460000006</v>
      </c>
      <c r="H221" s="3">
        <f t="shared" si="1"/>
        <v>0.40000000002328306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474722.17</v>
      </c>
      <c r="D223" s="2">
        <f>'PR-RAS'!E227</f>
        <v>697240.26</v>
      </c>
      <c r="E223" s="2">
        <v>0</v>
      </c>
      <c r="F223" s="2">
        <v>0</v>
      </c>
      <c r="G223" s="3">
        <f t="shared" si="0"/>
        <v>414962.99718000001</v>
      </c>
      <c r="H223" s="3">
        <f t="shared" si="1"/>
        <v>0.42999999999301508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184886.2</v>
      </c>
      <c r="D224" s="2">
        <f>'PR-RAS'!E228</f>
        <v>110051.77</v>
      </c>
      <c r="E224" s="2">
        <v>0</v>
      </c>
      <c r="F224" s="2">
        <v>0</v>
      </c>
      <c r="G224" s="3">
        <f t="shared" si="0"/>
        <v>90312.712020000006</v>
      </c>
      <c r="H224" s="3">
        <f t="shared" si="1"/>
        <v>0.430000000007567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100774.13</v>
      </c>
      <c r="D226" s="2">
        <f>'PR-RAS'!E230</f>
        <v>190717.95</v>
      </c>
      <c r="E226" s="2">
        <v>0</v>
      </c>
      <c r="F226" s="2">
        <v>0</v>
      </c>
      <c r="G226" s="3">
        <f t="shared" si="0"/>
        <v>108497.25675000002</v>
      </c>
      <c r="H226" s="3">
        <f t="shared" si="1"/>
        <v>0.17999999999301508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22912.09</v>
      </c>
      <c r="D233" s="2">
        <f>'PR-RAS'!E237</f>
        <v>120168.94</v>
      </c>
      <c r="E233" s="2">
        <v>0</v>
      </c>
      <c r="F233" s="2">
        <v>0</v>
      </c>
      <c r="G233" s="3">
        <f t="shared" si="0"/>
        <v>61073.993040000008</v>
      </c>
      <c r="H233" s="3">
        <f t="shared" si="1"/>
        <v>0.14999999999781721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22912.09</v>
      </c>
      <c r="D234" s="2">
        <f>'PR-RAS'!E238</f>
        <v>25721.34</v>
      </c>
      <c r="E234" s="2">
        <v>0</v>
      </c>
      <c r="F234" s="2">
        <v>0</v>
      </c>
      <c r="G234" s="3">
        <f t="shared" si="0"/>
        <v>17324.661410000001</v>
      </c>
      <c r="H234" s="3">
        <f t="shared" si="1"/>
        <v>0.43000000000029104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94447.6</v>
      </c>
      <c r="E235" s="2">
        <v>0</v>
      </c>
      <c r="F235" s="2">
        <v>0</v>
      </c>
      <c r="G235" s="3">
        <f t="shared" si="0"/>
        <v>44201.476800000004</v>
      </c>
      <c r="H235" s="3">
        <f t="shared" si="1"/>
        <v>0.39999999999417923</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77862.040000000008</v>
      </c>
      <c r="D242" s="2">
        <f>'PR-RAS'!E246</f>
        <v>70549.010000000009</v>
      </c>
      <c r="E242" s="2">
        <v>0</v>
      </c>
      <c r="F242" s="2">
        <v>0</v>
      </c>
      <c r="G242" s="3">
        <f t="shared" si="0"/>
        <v>52769.374460000006</v>
      </c>
      <c r="H242" s="3">
        <f t="shared" si="1"/>
        <v>5.0000000017462298E-2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52967.55</v>
      </c>
      <c r="D243" s="2">
        <f>'PR-RAS'!E247</f>
        <v>10620</v>
      </c>
      <c r="E243" s="2">
        <v>0</v>
      </c>
      <c r="F243" s="2">
        <v>0</v>
      </c>
      <c r="G243" s="3">
        <f t="shared" si="0"/>
        <v>17958.2271</v>
      </c>
      <c r="H243" s="3">
        <f t="shared" si="1"/>
        <v>0.44999999999708962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24894.49</v>
      </c>
      <c r="D244" s="2">
        <f>'PR-RAS'!E248</f>
        <v>59929.01</v>
      </c>
      <c r="E244" s="2">
        <v>0</v>
      </c>
      <c r="F244" s="2">
        <v>0</v>
      </c>
      <c r="G244" s="3">
        <f t="shared" si="0"/>
        <v>35174.859929999999</v>
      </c>
      <c r="H244" s="3">
        <f t="shared" si="1"/>
        <v>0.50000000000363798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385821.39</v>
      </c>
      <c r="D258" s="2">
        <f>'PR-RAS'!E262</f>
        <v>279042.5</v>
      </c>
      <c r="E258" s="2">
        <v>0</v>
      </c>
      <c r="F258" s="2">
        <v>0</v>
      </c>
      <c r="G258" s="3">
        <f t="shared" si="0"/>
        <v>242583.94223000002</v>
      </c>
      <c r="H258" s="3">
        <f t="shared" si="1"/>
        <v>0.89000000001396984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385821.39</v>
      </c>
      <c r="D265" s="2">
        <f>'PR-RAS'!E269</f>
        <v>279042.5</v>
      </c>
      <c r="E265" s="2">
        <v>0</v>
      </c>
      <c r="F265" s="2">
        <v>0</v>
      </c>
      <c r="G265" s="3">
        <f t="shared" si="0"/>
        <v>249191.28696000003</v>
      </c>
      <c r="H265" s="3">
        <f t="shared" si="1"/>
        <v>0.89000000001396984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146934.01</v>
      </c>
      <c r="D266" s="2">
        <f>'PR-RAS'!E270</f>
        <v>193096.4</v>
      </c>
      <c r="E266" s="2">
        <v>0</v>
      </c>
      <c r="F266" s="2">
        <v>0</v>
      </c>
      <c r="G266" s="3">
        <f t="shared" si="0"/>
        <v>141278.60465000002</v>
      </c>
      <c r="H266" s="3">
        <f t="shared" si="1"/>
        <v>0.41000000000349246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238887.38</v>
      </c>
      <c r="D267" s="2">
        <f>'PR-RAS'!E271</f>
        <v>85946.1</v>
      </c>
      <c r="E267" s="2">
        <v>0</v>
      </c>
      <c r="F267" s="2">
        <v>0</v>
      </c>
      <c r="G267" s="3">
        <f t="shared" si="0"/>
        <v>109267.36828000001</v>
      </c>
      <c r="H267" s="3">
        <f t="shared" si="1"/>
        <v>0.48000000001047738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2174771.1399999997</v>
      </c>
      <c r="D269" s="2">
        <f>'PR-RAS'!E273</f>
        <v>431300.66000000003</v>
      </c>
      <c r="E269" s="2">
        <v>0</v>
      </c>
      <c r="F269" s="2">
        <v>0</v>
      </c>
      <c r="G269" s="3">
        <f t="shared" si="0"/>
        <v>814015.81928000005</v>
      </c>
      <c r="H269" s="3">
        <f t="shared" si="1"/>
        <v>0.47999999963212758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341370</v>
      </c>
      <c r="D270" s="2">
        <f>'PR-RAS'!E274</f>
        <v>364523.2</v>
      </c>
      <c r="E270" s="2">
        <v>0</v>
      </c>
      <c r="F270" s="2">
        <v>0</v>
      </c>
      <c r="G270" s="3">
        <f t="shared" si="0"/>
        <v>287942.01159999997</v>
      </c>
      <c r="H270" s="3">
        <f t="shared" si="1"/>
        <v>0.20000000001164153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341370</v>
      </c>
      <c r="D271" s="2">
        <f>'PR-RAS'!E275</f>
        <v>364523.2</v>
      </c>
      <c r="E271" s="2">
        <v>0</v>
      </c>
      <c r="F271" s="2">
        <v>0</v>
      </c>
      <c r="G271" s="3">
        <f t="shared" si="0"/>
        <v>289012.42800000001</v>
      </c>
      <c r="H271" s="3">
        <f t="shared" si="1"/>
        <v>0.20000000001164153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24700</v>
      </c>
      <c r="D274" s="2">
        <f>'PR-RAS'!E278</f>
        <v>30000</v>
      </c>
      <c r="E274" s="2">
        <v>0</v>
      </c>
      <c r="F274" s="2">
        <v>0</v>
      </c>
      <c r="G274" s="3">
        <f t="shared" si="0"/>
        <v>23123.100000000002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24700</v>
      </c>
      <c r="D275" s="2">
        <f>'PR-RAS'!E279</f>
        <v>30000</v>
      </c>
      <c r="E275" s="2">
        <v>0</v>
      </c>
      <c r="F275" s="2">
        <v>0</v>
      </c>
      <c r="G275" s="3">
        <f t="shared" ref="G275:G528" si="12">(B275/1000)*(C275*1+D275*2)</f>
        <v>23207.800000000003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1808701.14</v>
      </c>
      <c r="D285" s="2">
        <f>'PR-RAS'!E289</f>
        <v>36777.46</v>
      </c>
      <c r="E285" s="2">
        <v>0</v>
      </c>
      <c r="F285" s="2">
        <v>0</v>
      </c>
      <c r="G285" s="3">
        <f t="shared" si="12"/>
        <v>534560.72103999986</v>
      </c>
      <c r="H285" s="3">
        <f t="shared" si="13"/>
        <v>0.5999999998966814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1808701.14</v>
      </c>
      <c r="D286" s="2">
        <f>'PR-RAS'!E290</f>
        <v>0</v>
      </c>
      <c r="E286" s="2">
        <v>0</v>
      </c>
      <c r="F286" s="2">
        <v>0</v>
      </c>
      <c r="G286" s="3">
        <f t="shared" si="12"/>
        <v>515479.82489999995</v>
      </c>
      <c r="H286" s="3">
        <f t="shared" si="13"/>
        <v>0.13999999989755452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36777.46</v>
      </c>
      <c r="E287" s="2">
        <v>0</v>
      </c>
      <c r="F287" s="2">
        <v>0</v>
      </c>
      <c r="G287" s="3">
        <f t="shared" si="12"/>
        <v>21036.707119999999</v>
      </c>
      <c r="H287" s="3">
        <f t="shared" si="13"/>
        <v>0.45999999999912689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5623238.0299999993</v>
      </c>
      <c r="D295" s="2">
        <f>'PR-RAS'!E299</f>
        <v>4443018.8900000006</v>
      </c>
      <c r="E295" s="2">
        <v>0</v>
      </c>
      <c r="F295" s="2">
        <v>0</v>
      </c>
      <c r="G295" s="3">
        <f t="shared" si="12"/>
        <v>4265727.0881399997</v>
      </c>
      <c r="H295" s="3">
        <f t="shared" si="13"/>
        <v>0.1399999987334013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80724.009999999776</v>
      </c>
      <c r="D296" s="2">
        <f>'PR-RAS'!E300</f>
        <v>2625590.8299999982</v>
      </c>
      <c r="E296" s="2">
        <v>0</v>
      </c>
      <c r="F296" s="2">
        <v>0</v>
      </c>
      <c r="G296" s="3">
        <f t="shared" si="12"/>
        <v>1572912.1726499987</v>
      </c>
      <c r="H296" s="3">
        <f t="shared" si="13"/>
        <v>0.18000000156462193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2518493.83</v>
      </c>
      <c r="D298" s="2">
        <f>'PR-RAS'!E302</f>
        <v>2605526.84</v>
      </c>
      <c r="E298" s="2">
        <v>0</v>
      </c>
      <c r="F298" s="2">
        <v>0</v>
      </c>
      <c r="G298" s="3">
        <f t="shared" si="12"/>
        <v>2295675.6104699997</v>
      </c>
      <c r="H298" s="3">
        <f t="shared" si="13"/>
        <v>0.33000000007450581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723492.43</v>
      </c>
      <c r="D300" s="2">
        <f>'PR-RAS'!E304</f>
        <v>709787.32</v>
      </c>
      <c r="E300" s="2">
        <v>0</v>
      </c>
      <c r="F300" s="2">
        <v>0</v>
      </c>
      <c r="G300" s="3">
        <f t="shared" si="12"/>
        <v>640777.05392999994</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6769</v>
      </c>
      <c r="D301" s="2">
        <f>'PR-RAS'!E305</f>
        <v>7091.52</v>
      </c>
      <c r="E301" s="2">
        <v>0</v>
      </c>
      <c r="F301" s="2">
        <v>0</v>
      </c>
      <c r="G301" s="3">
        <f t="shared" si="12"/>
        <v>6285.6120000000001</v>
      </c>
      <c r="H301" s="3">
        <f t="shared" si="13"/>
        <v>0.47999999999956344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1812182.29</v>
      </c>
      <c r="D303" s="2">
        <f>'PR-RAS'!E308</f>
        <v>25160</v>
      </c>
      <c r="E303" s="2">
        <v>0</v>
      </c>
      <c r="F303" s="2">
        <v>0</v>
      </c>
      <c r="G303" s="3">
        <f t="shared" si="12"/>
        <v>562475.69157999998</v>
      </c>
      <c r="H303" s="3">
        <f t="shared" si="13"/>
        <v>0.2900000000372529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49009</v>
      </c>
      <c r="D304" s="2">
        <f>'PR-RAS'!E309</f>
        <v>25160</v>
      </c>
      <c r="E304" s="2">
        <v>0</v>
      </c>
      <c r="F304" s="2">
        <v>0</v>
      </c>
      <c r="G304" s="3">
        <f t="shared" si="12"/>
        <v>30096.686999999998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49009</v>
      </c>
      <c r="D305" s="2">
        <f>'PR-RAS'!E310</f>
        <v>25160</v>
      </c>
      <c r="E305" s="2">
        <v>0</v>
      </c>
      <c r="F305" s="2">
        <v>0</v>
      </c>
      <c r="G305" s="3">
        <f t="shared" si="12"/>
        <v>30196.016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49009</v>
      </c>
      <c r="D306" s="2">
        <f>'PR-RAS'!E311</f>
        <v>25160</v>
      </c>
      <c r="E306" s="2">
        <v>0</v>
      </c>
      <c r="F306" s="2">
        <v>0</v>
      </c>
      <c r="G306" s="3">
        <f t="shared" si="12"/>
        <v>30295.344999999998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1763173.29</v>
      </c>
      <c r="D316" s="2">
        <f>'PR-RAS'!E321</f>
        <v>0</v>
      </c>
      <c r="E316" s="2">
        <v>0</v>
      </c>
      <c r="F316" s="2">
        <v>0</v>
      </c>
      <c r="G316" s="3">
        <f t="shared" si="12"/>
        <v>555399.58635</v>
      </c>
      <c r="H316" s="3">
        <f t="shared" si="13"/>
        <v>0.2900000000372529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1763173.29</v>
      </c>
      <c r="D317" s="2">
        <f>'PR-RAS'!E322</f>
        <v>0</v>
      </c>
      <c r="E317" s="2">
        <v>0</v>
      </c>
      <c r="F317" s="2">
        <v>0</v>
      </c>
      <c r="G317" s="3">
        <f t="shared" si="12"/>
        <v>557162.75964000006</v>
      </c>
      <c r="H317" s="3">
        <f t="shared" si="13"/>
        <v>0.2900000000372529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1763173.29</v>
      </c>
      <c r="D321" s="2">
        <f>'PR-RAS'!E326</f>
        <v>0</v>
      </c>
      <c r="E321" s="2">
        <v>0</v>
      </c>
      <c r="F321" s="2">
        <v>0</v>
      </c>
      <c r="G321" s="3">
        <f t="shared" si="12"/>
        <v>564215.45279999997</v>
      </c>
      <c r="H321" s="3">
        <f t="shared" si="13"/>
        <v>0.2900000000372529</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785553.14</v>
      </c>
      <c r="D355" s="2">
        <f>'PR-RAS'!E360</f>
        <v>2229502.27</v>
      </c>
      <c r="E355" s="2">
        <v>0</v>
      </c>
      <c r="F355" s="2">
        <v>0</v>
      </c>
      <c r="G355" s="3">
        <f t="shared" si="12"/>
        <v>1856573.4187199997</v>
      </c>
      <c r="H355" s="3">
        <f t="shared" si="13"/>
        <v>0.41000000003259629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172236.03</v>
      </c>
      <c r="D356" s="2">
        <f>'PR-RAS'!E361</f>
        <v>443771.57</v>
      </c>
      <c r="E356" s="2">
        <v>0</v>
      </c>
      <c r="F356" s="2">
        <v>0</v>
      </c>
      <c r="G356" s="3">
        <f t="shared" si="12"/>
        <v>376221.60534999997</v>
      </c>
      <c r="H356" s="3">
        <f t="shared" si="13"/>
        <v>0.45999999999185093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172236.03</v>
      </c>
      <c r="D357" s="2">
        <f>'PR-RAS'!E362</f>
        <v>442332.82</v>
      </c>
      <c r="E357" s="2">
        <v>0</v>
      </c>
      <c r="F357" s="2">
        <v>0</v>
      </c>
      <c r="G357" s="3">
        <f t="shared" si="12"/>
        <v>376256.99451999995</v>
      </c>
      <c r="H357" s="3">
        <f t="shared" si="13"/>
        <v>0.20999999999185093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172236.03</v>
      </c>
      <c r="D358" s="2">
        <f>'PR-RAS'!E363</f>
        <v>442332.82</v>
      </c>
      <c r="E358" s="2">
        <v>0</v>
      </c>
      <c r="F358" s="2">
        <v>0</v>
      </c>
      <c r="G358" s="3">
        <f t="shared" si="12"/>
        <v>377313.89618999994</v>
      </c>
      <c r="H358" s="3">
        <f t="shared" si="13"/>
        <v>0.20999999999185093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1438.75</v>
      </c>
      <c r="E361" s="2">
        <v>0</v>
      </c>
      <c r="F361" s="2">
        <v>0</v>
      </c>
      <c r="G361" s="3">
        <f t="shared" si="12"/>
        <v>1035.8999999999999</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1438.75</v>
      </c>
      <c r="E364" s="2">
        <v>0</v>
      </c>
      <c r="F364" s="2">
        <v>0</v>
      </c>
      <c r="G364" s="3">
        <f t="shared" si="12"/>
        <v>1044.5325</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613317.11</v>
      </c>
      <c r="D368" s="2">
        <f>'PR-RAS'!E373</f>
        <v>1782668.05</v>
      </c>
      <c r="E368" s="2">
        <v>0</v>
      </c>
      <c r="F368" s="2">
        <v>0</v>
      </c>
      <c r="G368" s="3">
        <f t="shared" si="12"/>
        <v>1533565.72807</v>
      </c>
      <c r="H368" s="3">
        <f t="shared" si="13"/>
        <v>0.16000000003259629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432520.51999999996</v>
      </c>
      <c r="D369" s="2">
        <f>'PR-RAS'!E374</f>
        <v>1673172.13</v>
      </c>
      <c r="E369" s="2">
        <v>0</v>
      </c>
      <c r="F369" s="2">
        <v>0</v>
      </c>
      <c r="G369" s="3">
        <f t="shared" si="12"/>
        <v>1390622.2390399999</v>
      </c>
      <c r="H369" s="3">
        <f t="shared" si="13"/>
        <v>0.6099999999278225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31479.23</v>
      </c>
      <c r="D372" s="2">
        <f>'PR-RAS'!E377</f>
        <v>177926.37</v>
      </c>
      <c r="E372" s="2">
        <v>0</v>
      </c>
      <c r="F372" s="2">
        <v>0</v>
      </c>
      <c r="G372" s="3">
        <f t="shared" si="12"/>
        <v>143700.16086999999</v>
      </c>
      <c r="H372" s="3">
        <f t="shared" si="13"/>
        <v>0.59999999999490683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401041.29</v>
      </c>
      <c r="D373" s="2">
        <f>'PR-RAS'!E378</f>
        <v>1495245.76</v>
      </c>
      <c r="E373" s="2">
        <v>0</v>
      </c>
      <c r="F373" s="2">
        <v>0</v>
      </c>
      <c r="G373" s="3">
        <f t="shared" si="12"/>
        <v>1261650.20532</v>
      </c>
      <c r="H373" s="3">
        <f t="shared" si="13"/>
        <v>0.52999999996973202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39435</v>
      </c>
      <c r="D374" s="2">
        <f>'PR-RAS'!E379</f>
        <v>31950.09</v>
      </c>
      <c r="E374" s="2">
        <v>0</v>
      </c>
      <c r="F374" s="2">
        <v>0</v>
      </c>
      <c r="G374" s="3">
        <f t="shared" si="12"/>
        <v>38544.022139999994</v>
      </c>
      <c r="H374" s="3">
        <f t="shared" si="13"/>
        <v>9.0000000000145519E-2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9730.06</v>
      </c>
      <c r="D375" s="2">
        <f>'PR-RAS'!E380</f>
        <v>11831.25</v>
      </c>
      <c r="E375" s="2">
        <v>0</v>
      </c>
      <c r="F375" s="2">
        <v>0</v>
      </c>
      <c r="G375" s="3">
        <f t="shared" si="12"/>
        <v>12488.817439999999</v>
      </c>
      <c r="H375" s="3">
        <f t="shared" si="13"/>
        <v>0.30999999999949068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817.98</v>
      </c>
      <c r="D376" s="2">
        <f>'PR-RAS'!E381</f>
        <v>2</v>
      </c>
      <c r="E376" s="2">
        <v>0</v>
      </c>
      <c r="F376" s="2">
        <v>0</v>
      </c>
      <c r="G376" s="3">
        <f t="shared" si="12"/>
        <v>308.24250000000001</v>
      </c>
      <c r="H376" s="3">
        <f t="shared" si="13"/>
        <v>1.999999999998181E-2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3449.11</v>
      </c>
      <c r="D377" s="2">
        <f>'PR-RAS'!E382</f>
        <v>1747.75</v>
      </c>
      <c r="E377" s="2">
        <v>0</v>
      </c>
      <c r="F377" s="2">
        <v>0</v>
      </c>
      <c r="G377" s="3">
        <f t="shared" si="12"/>
        <v>2611.1733600000002</v>
      </c>
      <c r="H377" s="3">
        <f t="shared" si="13"/>
        <v>0.36000000000012733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25437.85</v>
      </c>
      <c r="D381" s="2">
        <f>'PR-RAS'!E386</f>
        <v>18369.09</v>
      </c>
      <c r="E381" s="2">
        <v>0</v>
      </c>
      <c r="F381" s="2">
        <v>0</v>
      </c>
      <c r="G381" s="3">
        <f t="shared" si="12"/>
        <v>23626.8914</v>
      </c>
      <c r="H381" s="3">
        <f t="shared" si="13"/>
        <v>0.24000000000160071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141361.59</v>
      </c>
      <c r="D396" s="2">
        <f>'PR-RAS'!E401</f>
        <v>77545.83</v>
      </c>
      <c r="E396" s="2">
        <v>0</v>
      </c>
      <c r="F396" s="2">
        <v>0</v>
      </c>
      <c r="G396" s="3">
        <f t="shared" si="12"/>
        <v>117099.03375</v>
      </c>
      <c r="H396" s="3">
        <f t="shared" si="13"/>
        <v>0.58000000000174623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3731.3</v>
      </c>
      <c r="D398" s="2">
        <f>'PR-RAS'!E403</f>
        <v>10208.33</v>
      </c>
      <c r="E398" s="2">
        <v>0</v>
      </c>
      <c r="F398" s="2">
        <v>0</v>
      </c>
      <c r="G398" s="3">
        <f t="shared" si="12"/>
        <v>9586.7401200000004</v>
      </c>
      <c r="H398" s="3">
        <f t="shared" si="13"/>
        <v>0.63000000000010914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16424.5</v>
      </c>
      <c r="D399" s="2">
        <f>'PR-RAS'!E404</f>
        <v>21562.5</v>
      </c>
      <c r="E399" s="2">
        <v>0</v>
      </c>
      <c r="F399" s="2">
        <v>0</v>
      </c>
      <c r="G399" s="3">
        <f t="shared" si="12"/>
        <v>23700.701000000001</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121205.79</v>
      </c>
      <c r="D400" s="2">
        <f>'PR-RAS'!E405</f>
        <v>45775</v>
      </c>
      <c r="E400" s="2">
        <v>0</v>
      </c>
      <c r="F400" s="2">
        <v>0</v>
      </c>
      <c r="G400" s="3">
        <f t="shared" si="12"/>
        <v>84889.560209999996</v>
      </c>
      <c r="H400" s="3">
        <f t="shared" si="13"/>
        <v>0.21000000000640284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3062.65</v>
      </c>
      <c r="E407" s="2">
        <v>0</v>
      </c>
      <c r="F407" s="2">
        <v>0</v>
      </c>
      <c r="G407" s="3">
        <f t="shared" si="12"/>
        <v>2486.8718000000003</v>
      </c>
      <c r="H407" s="3">
        <f t="shared" si="13"/>
        <v>0.34999999999990905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3062.65</v>
      </c>
      <c r="E408" s="2">
        <v>0</v>
      </c>
      <c r="F408" s="2">
        <v>0</v>
      </c>
      <c r="G408" s="3">
        <f t="shared" si="12"/>
        <v>2492.9971</v>
      </c>
      <c r="H408" s="3">
        <f t="shared" si="13"/>
        <v>0.34999999999990905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1026629.15</v>
      </c>
      <c r="D412" s="2">
        <f>'PR-RAS'!E417</f>
        <v>0</v>
      </c>
      <c r="E412" s="2">
        <v>0</v>
      </c>
      <c r="F412" s="2">
        <v>0</v>
      </c>
      <c r="G412" s="3">
        <f t="shared" si="12"/>
        <v>421944.58064999996</v>
      </c>
      <c r="H412" s="3">
        <f t="shared" si="13"/>
        <v>0.15000000002328306</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2204342.27</v>
      </c>
      <c r="E413" s="2">
        <v>0</v>
      </c>
      <c r="F413" s="2">
        <v>0</v>
      </c>
      <c r="G413" s="3">
        <f t="shared" si="12"/>
        <v>1816378.03048</v>
      </c>
      <c r="H413" s="3">
        <f t="shared" si="13"/>
        <v>0.27000000001862645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977620.15</v>
      </c>
      <c r="E414" s="2">
        <v>0</v>
      </c>
      <c r="F414" s="2">
        <v>0</v>
      </c>
      <c r="G414" s="3">
        <f t="shared" si="12"/>
        <v>807514.2439</v>
      </c>
      <c r="H414" s="3">
        <f t="shared" si="13"/>
        <v>0.15000000002328306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7516144.3299999991</v>
      </c>
      <c r="D417" s="2">
        <f>'PR-RAS'!E422</f>
        <v>7093769.7199999988</v>
      </c>
      <c r="E417" s="2">
        <v>0</v>
      </c>
      <c r="F417" s="2">
        <v>0</v>
      </c>
      <c r="G417" s="3">
        <f t="shared" si="12"/>
        <v>9028732.4483199976</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6408791.169999999</v>
      </c>
      <c r="D418" s="2">
        <f>'PR-RAS'!E423</f>
        <v>6672521.1600000001</v>
      </c>
      <c r="E418" s="2">
        <v>0</v>
      </c>
      <c r="F418" s="2">
        <v>0</v>
      </c>
      <c r="G418" s="3">
        <f t="shared" si="12"/>
        <v>8237348.5653299987</v>
      </c>
      <c r="H418" s="3">
        <f t="shared" si="13"/>
        <v>0.32999999914318323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1107353.1600000001</v>
      </c>
      <c r="D419" s="2">
        <f>'PR-RAS'!E424</f>
        <v>421248.55999999866</v>
      </c>
      <c r="E419" s="2">
        <v>0</v>
      </c>
      <c r="F419" s="2">
        <v>0</v>
      </c>
      <c r="G419" s="3">
        <f t="shared" si="12"/>
        <v>815037.41703999892</v>
      </c>
      <c r="H419" s="3">
        <f t="shared" si="13"/>
        <v>0.60000000149011612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2518493.83</v>
      </c>
      <c r="D421" s="2">
        <f>'PR-RAS'!E426</f>
        <v>3583146.9899999998</v>
      </c>
      <c r="E421" s="2">
        <v>0</v>
      </c>
      <c r="F421" s="2">
        <v>0</v>
      </c>
      <c r="G421" s="3">
        <f t="shared" si="12"/>
        <v>4067610.8801999991</v>
      </c>
      <c r="H421" s="3">
        <f t="shared" si="13"/>
        <v>0.18000000016763806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723492.43</v>
      </c>
      <c r="D423" s="2">
        <f>'PR-RAS'!E428</f>
        <v>709787.32</v>
      </c>
      <c r="E423" s="2">
        <v>0</v>
      </c>
      <c r="F423" s="2">
        <v>0</v>
      </c>
      <c r="G423" s="3">
        <f t="shared" si="12"/>
        <v>904374.30353999988</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45307.64</v>
      </c>
      <c r="D529" s="2">
        <f>'PR-RAS'!E535</f>
        <v>79378.92</v>
      </c>
      <c r="E529" s="2">
        <v>0</v>
      </c>
      <c r="F529" s="2">
        <v>0</v>
      </c>
      <c r="G529" s="3">
        <f t="shared" ref="G529:G836" si="14">(B529/1000)*(C529*1+D529*2)</f>
        <v>107746.57343999999</v>
      </c>
      <c r="H529" s="3">
        <f t="shared" ref="H529:H836" si="15">ABS(C529-ROUND(C529,0))+ABS(D529-ROUND(D529,0))</f>
        <v>0.44000000000232831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45307.64</v>
      </c>
      <c r="D591" s="2">
        <f>'PR-RAS'!E597</f>
        <v>79378.92</v>
      </c>
      <c r="E591" s="2">
        <v>0</v>
      </c>
      <c r="F591" s="2">
        <v>0</v>
      </c>
      <c r="G591" s="3">
        <f t="shared" si="14"/>
        <v>120398.63319999998</v>
      </c>
      <c r="H591" s="3">
        <f t="shared" si="15"/>
        <v>0.44000000000232831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44878.92</v>
      </c>
      <c r="D603" s="2">
        <f>'PR-RAS'!E609</f>
        <v>79378.92</v>
      </c>
      <c r="E603" s="2">
        <v>0</v>
      </c>
      <c r="F603" s="2">
        <v>0</v>
      </c>
      <c r="G603" s="3">
        <f t="shared" si="14"/>
        <v>122589.32952</v>
      </c>
      <c r="H603" s="3">
        <f t="shared" si="15"/>
        <v>0.16000000000349246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44878.92</v>
      </c>
      <c r="D604" s="2">
        <f>'PR-RAS'!E610</f>
        <v>79378.92</v>
      </c>
      <c r="E604" s="2">
        <v>0</v>
      </c>
      <c r="F604" s="2">
        <v>0</v>
      </c>
      <c r="G604" s="3">
        <f t="shared" si="14"/>
        <v>122792.96628000001</v>
      </c>
      <c r="H604" s="3">
        <f t="shared" si="15"/>
        <v>0.16000000000349246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428.72</v>
      </c>
      <c r="D615" s="2">
        <f>'PR-RAS'!E621</f>
        <v>0</v>
      </c>
      <c r="E615" s="2">
        <v>0</v>
      </c>
      <c r="F615" s="2">
        <v>0</v>
      </c>
      <c r="G615" s="3">
        <f t="shared" si="14"/>
        <v>263.23408000000001</v>
      </c>
      <c r="H615" s="3">
        <f t="shared" si="15"/>
        <v>0.27999999999997272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428.72</v>
      </c>
      <c r="D616" s="2">
        <f>'PR-RAS'!E622</f>
        <v>0</v>
      </c>
      <c r="E616" s="2">
        <v>0</v>
      </c>
      <c r="F616" s="2">
        <v>0</v>
      </c>
      <c r="G616" s="3">
        <f t="shared" si="14"/>
        <v>263.6628</v>
      </c>
      <c r="H616" s="3">
        <f t="shared" si="15"/>
        <v>0.27999999999997272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45307.64</v>
      </c>
      <c r="D634" s="2">
        <f>'PR-RAS'!E640</f>
        <v>79378.92</v>
      </c>
      <c r="E634" s="2">
        <v>0</v>
      </c>
      <c r="F634" s="2">
        <v>0</v>
      </c>
      <c r="G634" s="3">
        <f t="shared" si="14"/>
        <v>129173.44883999998</v>
      </c>
      <c r="H634" s="3">
        <f t="shared" si="15"/>
        <v>0.44000000000232831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794194.23</v>
      </c>
      <c r="D635" s="2">
        <f>'PR-RAS'!E641</f>
        <v>748886.59</v>
      </c>
      <c r="E635" s="2">
        <v>0</v>
      </c>
      <c r="F635" s="2">
        <v>0</v>
      </c>
      <c r="G635" s="3">
        <f t="shared" si="14"/>
        <v>1453107.33794</v>
      </c>
      <c r="H635" s="3">
        <f t="shared" si="15"/>
        <v>0.64000000001396984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7516144.3299999991</v>
      </c>
      <c r="D637" s="2">
        <f>'PR-RAS'!E643</f>
        <v>7093769.7199999988</v>
      </c>
      <c r="E637" s="2">
        <v>0</v>
      </c>
      <c r="F637" s="2">
        <v>0</v>
      </c>
      <c r="G637" s="3">
        <f t="shared" si="14"/>
        <v>13803542.877719998</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6454098.8099999987</v>
      </c>
      <c r="D638" s="2">
        <f>'PR-RAS'!E644</f>
        <v>6751900.0800000001</v>
      </c>
      <c r="E638" s="2">
        <v>0</v>
      </c>
      <c r="F638" s="2">
        <v>0</v>
      </c>
      <c r="G638" s="3">
        <f t="shared" si="14"/>
        <v>12713181.643889999</v>
      </c>
      <c r="H638" s="3">
        <f t="shared" si="15"/>
        <v>0.27000000141561031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1062045.5200000005</v>
      </c>
      <c r="D639" s="2">
        <f>'PR-RAS'!E645</f>
        <v>341869.63999999873</v>
      </c>
      <c r="E639" s="2">
        <v>0</v>
      </c>
      <c r="F639" s="2">
        <v>0</v>
      </c>
      <c r="G639" s="3">
        <f t="shared" si="14"/>
        <v>1113810.7023999987</v>
      </c>
      <c r="H639" s="3">
        <f t="shared" si="15"/>
        <v>0.84000000078231096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3312688.06</v>
      </c>
      <c r="D641" s="2">
        <f>'PR-RAS'!E647</f>
        <v>4332033.58</v>
      </c>
      <c r="E641" s="2">
        <v>0</v>
      </c>
      <c r="F641" s="2">
        <v>0</v>
      </c>
      <c r="G641" s="3">
        <f t="shared" si="14"/>
        <v>7665123.3408000004</v>
      </c>
      <c r="H641" s="3">
        <f t="shared" si="15"/>
        <v>0.47999999998137355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4374733.58</v>
      </c>
      <c r="D643" s="2">
        <f>'PR-RAS'!E649</f>
        <v>4673903.2199999988</v>
      </c>
      <c r="E643" s="2">
        <v>0</v>
      </c>
      <c r="F643" s="2">
        <v>0</v>
      </c>
      <c r="G643" s="3">
        <f t="shared" si="14"/>
        <v>8809870.6928399988</v>
      </c>
      <c r="H643" s="3">
        <f t="shared" si="15"/>
        <v>0.6399999987334013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3924021.25</v>
      </c>
      <c r="D646" s="2">
        <f>'PR-RAS'!E653</f>
        <v>4843862.0199999996</v>
      </c>
      <c r="E646" s="2">
        <v>0</v>
      </c>
      <c r="F646" s="2">
        <v>0</v>
      </c>
      <c r="G646" s="3">
        <f t="shared" si="14"/>
        <v>8779575.7120500002</v>
      </c>
      <c r="H646" s="3">
        <f t="shared" si="15"/>
        <v>0.26999999955296516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6570557.3499999996</v>
      </c>
      <c r="D647" s="2">
        <f>'PR-RAS'!E654</f>
        <v>7937571.8700000001</v>
      </c>
      <c r="E647" s="2">
        <v>0</v>
      </c>
      <c r="F647" s="2">
        <v>0</v>
      </c>
      <c r="G647" s="3">
        <f t="shared" si="14"/>
        <v>14499922.904140001</v>
      </c>
      <c r="H647" s="3">
        <f t="shared" si="15"/>
        <v>0.47999999951571226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5650716.5800000001</v>
      </c>
      <c r="D648" s="2">
        <f>'PR-RAS'!E655</f>
        <v>7335468.1299999999</v>
      </c>
      <c r="E648" s="2">
        <v>0</v>
      </c>
      <c r="F648" s="2">
        <v>0</v>
      </c>
      <c r="G648" s="3">
        <f t="shared" si="14"/>
        <v>13148109.38748</v>
      </c>
      <c r="H648" s="3">
        <f t="shared" si="15"/>
        <v>0.54999999981373549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4843862.0199999996</v>
      </c>
      <c r="D649" s="2">
        <f>'PR-RAS'!E656</f>
        <v>5445965.7600000007</v>
      </c>
      <c r="E649" s="2">
        <v>0</v>
      </c>
      <c r="F649" s="2">
        <v>0</v>
      </c>
      <c r="G649" s="3">
        <f t="shared" si="14"/>
        <v>10196794.213920001</v>
      </c>
      <c r="H649" s="3">
        <f t="shared" si="15"/>
        <v>0.25999999884516001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14</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14</v>
      </c>
      <c r="E652" s="2">
        <v>0</v>
      </c>
      <c r="F652" s="2">
        <v>0</v>
      </c>
      <c r="G652" s="3">
        <f t="shared" si="14"/>
        <v>26.691000000000003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6681.71</v>
      </c>
      <c r="E656" s="2">
        <v>0</v>
      </c>
      <c r="F656" s="2">
        <v>0</v>
      </c>
      <c r="G656" s="3">
        <f t="shared" ref="G656:G657" si="16">(B656/1000)*(C656*1+D656*2)</f>
        <v>8753.0401000000002</v>
      </c>
      <c r="H656" s="3">
        <f t="shared" ref="H656:H657" si="17">ABS(C656-ROUND(C656,0))+ABS(D656-ROUND(D656,0))</f>
        <v>0.28999999999996362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365273.05</v>
      </c>
      <c r="D657" s="2">
        <f>'PR-RAS'!E664</f>
        <v>404185.5</v>
      </c>
      <c r="E657" s="2">
        <v>0</v>
      </c>
      <c r="F657" s="2">
        <v>0</v>
      </c>
      <c r="G657" s="3">
        <f t="shared" si="16"/>
        <v>769910.49680000008</v>
      </c>
      <c r="H657" s="3">
        <f t="shared" si="17"/>
        <v>0.54999999998835847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132.72</v>
      </c>
      <c r="E660" s="2">
        <v>0</v>
      </c>
      <c r="F660" s="2">
        <v>0</v>
      </c>
      <c r="G660" s="3">
        <f t="shared" si="14"/>
        <v>174.92496</v>
      </c>
      <c r="H660" s="3">
        <f t="shared" si="15"/>
        <v>0.28000000000000114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39231</v>
      </c>
      <c r="D662" s="2">
        <f>'PR-RAS'!E669</f>
        <v>44244</v>
      </c>
      <c r="E662" s="2">
        <v>0</v>
      </c>
      <c r="F662" s="2">
        <v>0</v>
      </c>
      <c r="G662" s="3">
        <f t="shared" si="14"/>
        <v>84422.259000000005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7906.96</v>
      </c>
      <c r="D663" s="2">
        <f>'PR-RAS'!E670</f>
        <v>12762.2</v>
      </c>
      <c r="E663" s="2">
        <v>0</v>
      </c>
      <c r="F663" s="2">
        <v>0</v>
      </c>
      <c r="G663" s="3">
        <f t="shared" si="14"/>
        <v>22131.560320000001</v>
      </c>
      <c r="H663" s="3">
        <f t="shared" si="15"/>
        <v>0.24000000000069122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33389.980000000003</v>
      </c>
      <c r="D666" s="2">
        <f>'PR-RAS'!E673</f>
        <v>399121.39</v>
      </c>
      <c r="E666" s="2">
        <v>0</v>
      </c>
      <c r="F666" s="2">
        <v>0</v>
      </c>
      <c r="G666" s="3">
        <f t="shared" si="14"/>
        <v>553035.78540000005</v>
      </c>
      <c r="H666" s="3">
        <f t="shared" si="15"/>
        <v>0.41000000001076842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92700</v>
      </c>
      <c r="D667" s="2">
        <f>'PR-RAS'!E674</f>
        <v>175000</v>
      </c>
      <c r="E667" s="2">
        <v>0</v>
      </c>
      <c r="F667" s="2">
        <v>0</v>
      </c>
      <c r="G667" s="3">
        <f t="shared" si="14"/>
        <v>294838.2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3450</v>
      </c>
      <c r="D671" s="2">
        <f>'PR-RAS'!E678</f>
        <v>0</v>
      </c>
      <c r="E671" s="2">
        <v>0</v>
      </c>
      <c r="F671" s="2">
        <v>0</v>
      </c>
      <c r="G671" s="3">
        <f t="shared" si="14"/>
        <v>2311.5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26932.27</v>
      </c>
      <c r="D699" s="2">
        <f>'PR-RAS'!E706</f>
        <v>0</v>
      </c>
      <c r="E699" s="2">
        <v>0</v>
      </c>
      <c r="F699" s="2">
        <v>0</v>
      </c>
      <c r="G699" s="3">
        <f t="shared" si="14"/>
        <v>18798.724459999998</v>
      </c>
      <c r="H699" s="3">
        <f t="shared" si="15"/>
        <v>0.27000000000043656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23.21</v>
      </c>
      <c r="E705" s="2">
        <v>0</v>
      </c>
      <c r="F705" s="2">
        <v>0</v>
      </c>
      <c r="G705" s="3">
        <f t="shared" si="20"/>
        <v>32.679679999999998</v>
      </c>
      <c r="H705" s="3">
        <f t="shared" si="21"/>
        <v>0.21000000000000085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107.2</v>
      </c>
      <c r="D719" s="2">
        <f>'PR-RAS'!E726</f>
        <v>0</v>
      </c>
      <c r="E719" s="2">
        <v>0</v>
      </c>
      <c r="F719" s="2">
        <v>0</v>
      </c>
      <c r="G719" s="3">
        <f t="shared" si="14"/>
        <v>76.9696</v>
      </c>
      <c r="H719" s="3">
        <f t="shared" si="15"/>
        <v>0.20000000000000284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1871.55</v>
      </c>
      <c r="D725" s="2">
        <f>'PR-RAS'!E732</f>
        <v>0</v>
      </c>
      <c r="E725" s="2">
        <v>0</v>
      </c>
      <c r="F725" s="2">
        <v>0</v>
      </c>
      <c r="G725" s="3">
        <f t="shared" si="14"/>
        <v>1355.0021999999999</v>
      </c>
      <c r="H725" s="3">
        <f t="shared" si="15"/>
        <v>0.45000000000004547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v>
      </c>
      <c r="D726" s="2">
        <f>'PR-RAS'!E733</f>
        <v>400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12319.75</v>
      </c>
      <c r="D727" s="2">
        <f>'PR-RAS'!E734</f>
        <v>13373.11</v>
      </c>
      <c r="E727" s="2">
        <v>0</v>
      </c>
      <c r="F727" s="2">
        <v>0</v>
      </c>
      <c r="G727" s="3">
        <f t="shared" si="14"/>
        <v>28361.894219999998</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650.53</v>
      </c>
      <c r="D730" s="2">
        <f>'PR-RAS'!E737</f>
        <v>654.54</v>
      </c>
      <c r="E730" s="2">
        <v>0</v>
      </c>
      <c r="F730" s="2">
        <v>0</v>
      </c>
      <c r="G730" s="3">
        <f t="shared" si="14"/>
        <v>1428.5556899999999</v>
      </c>
      <c r="H730" s="3">
        <f t="shared" si="15"/>
        <v>0.93000000000006366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9683.09</v>
      </c>
      <c r="D731" s="2">
        <f>'PR-RAS'!E738</f>
        <v>1791.67</v>
      </c>
      <c r="E731" s="2">
        <v>0</v>
      </c>
      <c r="F731" s="2">
        <v>0</v>
      </c>
      <c r="G731" s="3">
        <f t="shared" si="14"/>
        <v>9684.4938999999995</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1150.52</v>
      </c>
      <c r="D732" s="2">
        <f>'PR-RAS'!E739</f>
        <v>5960.18</v>
      </c>
      <c r="E732" s="2">
        <v>0</v>
      </c>
      <c r="F732" s="2">
        <v>0</v>
      </c>
      <c r="G732" s="3">
        <f t="shared" si="14"/>
        <v>9554.8132800000003</v>
      </c>
      <c r="H732" s="3">
        <f t="shared" si="15"/>
        <v>0.66000000000030923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25331.16</v>
      </c>
      <c r="D733" s="2">
        <f>'PR-RAS'!E740</f>
        <v>23484.42</v>
      </c>
      <c r="E733" s="2">
        <v>0</v>
      </c>
      <c r="F733" s="2">
        <v>0</v>
      </c>
      <c r="G733" s="3">
        <f t="shared" si="14"/>
        <v>52923.6</v>
      </c>
      <c r="H733" s="3">
        <f t="shared" si="15"/>
        <v>0.57999999999810825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13633.5</v>
      </c>
      <c r="D734" s="2">
        <f>'PR-RAS'!E741</f>
        <v>17477.93</v>
      </c>
      <c r="E734" s="2">
        <v>0</v>
      </c>
      <c r="F734" s="2">
        <v>0</v>
      </c>
      <c r="G734" s="3">
        <f t="shared" si="14"/>
        <v>35616.00088</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832.38</v>
      </c>
      <c r="D735" s="2">
        <f>'PR-RAS'!E742</f>
        <v>1707.25</v>
      </c>
      <c r="E735" s="2">
        <v>0</v>
      </c>
      <c r="F735" s="2">
        <v>0</v>
      </c>
      <c r="G735" s="3">
        <f t="shared" si="14"/>
        <v>3117.2099200000002</v>
      </c>
      <c r="H735" s="3">
        <f t="shared" si="15"/>
        <v>0.62999999999999545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38428.97</v>
      </c>
      <c r="D753" s="2">
        <f>'PR-RAS'!E760</f>
        <v>24719.41</v>
      </c>
      <c r="E753" s="2">
        <v>0</v>
      </c>
      <c r="F753" s="2">
        <v>0</v>
      </c>
      <c r="G753" s="3">
        <f t="shared" si="14"/>
        <v>66076.578080000007</v>
      </c>
      <c r="H753" s="3">
        <f t="shared" si="15"/>
        <v>0.43999999999869033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105266.2</v>
      </c>
      <c r="D770" s="2">
        <f>'PR-RAS'!E777</f>
        <v>95051.77</v>
      </c>
      <c r="E770" s="2">
        <v>0</v>
      </c>
      <c r="F770" s="2">
        <v>0</v>
      </c>
      <c r="G770" s="3">
        <f t="shared" si="14"/>
        <v>227139.33006000001</v>
      </c>
      <c r="H770" s="3">
        <f t="shared" si="15"/>
        <v>0.42999999999301508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79620</v>
      </c>
      <c r="D771" s="2">
        <f>'PR-RAS'!E778</f>
        <v>15000</v>
      </c>
      <c r="E771" s="2">
        <v>0</v>
      </c>
      <c r="F771" s="2">
        <v>0</v>
      </c>
      <c r="G771" s="3">
        <f t="shared" si="14"/>
        <v>84407.400000000009</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22912.09</v>
      </c>
      <c r="D774" s="2">
        <f>'PR-RAS'!E781</f>
        <v>25721.34</v>
      </c>
      <c r="E774" s="2">
        <v>0</v>
      </c>
      <c r="F774" s="2">
        <v>0</v>
      </c>
      <c r="G774" s="3">
        <f t="shared" si="14"/>
        <v>57476.237210000007</v>
      </c>
      <c r="H774" s="3">
        <f t="shared" si="15"/>
        <v>0.43000000000029104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8273.31</v>
      </c>
      <c r="E779" s="2">
        <v>0</v>
      </c>
      <c r="F779" s="2">
        <v>0</v>
      </c>
      <c r="G779" s="3">
        <f t="shared" si="14"/>
        <v>12873.27036</v>
      </c>
      <c r="H779" s="3">
        <f t="shared" si="15"/>
        <v>0.30999999999949068</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104.72</v>
      </c>
      <c r="E780" s="2">
        <v>0</v>
      </c>
      <c r="F780" s="2">
        <v>0</v>
      </c>
      <c r="G780" s="3">
        <f t="shared" si="14"/>
        <v>163.15376000000001</v>
      </c>
      <c r="H780" s="3">
        <f t="shared" si="15"/>
        <v>0.28000000000000114</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86069.57</v>
      </c>
      <c r="E785" s="2">
        <v>0</v>
      </c>
      <c r="F785" s="2">
        <v>0</v>
      </c>
      <c r="G785" s="3">
        <f t="shared" si="14"/>
        <v>134957.08576000002</v>
      </c>
      <c r="H785" s="3">
        <f t="shared" si="15"/>
        <v>0.42999999999301508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15059.47</v>
      </c>
      <c r="D836" s="2">
        <f>'PR-RAS'!E843</f>
        <v>21267.98</v>
      </c>
      <c r="E836" s="2">
        <v>0</v>
      </c>
      <c r="F836" s="2">
        <v>0</v>
      </c>
      <c r="G836" s="3">
        <f t="shared" si="14"/>
        <v>48092.184049999996</v>
      </c>
      <c r="H836" s="3">
        <f t="shared" si="15"/>
        <v>0.48999999999978172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30858.26</v>
      </c>
      <c r="D837" s="2">
        <f>'PR-RAS'!E844</f>
        <v>45963.42</v>
      </c>
      <c r="E837" s="2">
        <v>0</v>
      </c>
      <c r="F837" s="2">
        <v>0</v>
      </c>
      <c r="G837" s="3">
        <f t="shared" ref="G837:G1010" si="34">(B837/1000)*(C837*1+D837*2)</f>
        <v>102648.34359999999</v>
      </c>
      <c r="H837" s="3">
        <f t="shared" ref="H837:H1095" si="35">ABS(C837-ROUND(C837,0))+ABS(D837-ROUND(D837,0))</f>
        <v>0.67999999999665306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38755</v>
      </c>
      <c r="D838" s="2">
        <f>'PR-RAS'!E845</f>
        <v>46075</v>
      </c>
      <c r="E838" s="2">
        <v>0</v>
      </c>
      <c r="F838" s="2">
        <v>0</v>
      </c>
      <c r="G838" s="3">
        <f t="shared" si="34"/>
        <v>109567.485</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28543.41</v>
      </c>
      <c r="D839" s="2">
        <f>'PR-RAS'!E846</f>
        <v>36590</v>
      </c>
      <c r="E839" s="2">
        <v>0</v>
      </c>
      <c r="F839" s="2">
        <v>0</v>
      </c>
      <c r="G839" s="3">
        <f t="shared" si="34"/>
        <v>85244.217579999997</v>
      </c>
      <c r="H839" s="3">
        <f t="shared" si="35"/>
        <v>0.40999999999985448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16719.91</v>
      </c>
      <c r="D841" s="2">
        <f>'PR-RAS'!E848</f>
        <v>36000</v>
      </c>
      <c r="E841" s="2">
        <v>0</v>
      </c>
      <c r="F841" s="2">
        <v>0</v>
      </c>
      <c r="G841" s="3">
        <f t="shared" si="34"/>
        <v>74524.724400000006</v>
      </c>
      <c r="H841" s="3">
        <f t="shared" si="35"/>
        <v>9.0000000000145519E-2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4400</v>
      </c>
      <c r="D842" s="2">
        <f>'PR-RAS'!E849</f>
        <v>5400</v>
      </c>
      <c r="E842" s="2">
        <v>0</v>
      </c>
      <c r="F842" s="2">
        <v>0</v>
      </c>
      <c r="G842" s="3">
        <f t="shared" si="34"/>
        <v>12783.199999999999</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12597.96</v>
      </c>
      <c r="D843" s="2">
        <f>'PR-RAS'!E850</f>
        <v>1800</v>
      </c>
      <c r="E843" s="2">
        <v>0</v>
      </c>
      <c r="F843" s="2">
        <v>0</v>
      </c>
      <c r="G843" s="3">
        <f t="shared" si="34"/>
        <v>13638.682319999998</v>
      </c>
      <c r="H843" s="3">
        <f t="shared" si="35"/>
        <v>4.0000000000873115E-2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1046.75</v>
      </c>
      <c r="D844" s="2">
        <f>'PR-RAS'!E851</f>
        <v>1501</v>
      </c>
      <c r="E844" s="2">
        <v>0</v>
      </c>
      <c r="F844" s="2">
        <v>0</v>
      </c>
      <c r="G844" s="3">
        <f t="shared" si="34"/>
        <v>3413.0962500000001</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161.04</v>
      </c>
      <c r="D846" s="2">
        <f>'PR-RAS'!E853</f>
        <v>161.04</v>
      </c>
      <c r="E846" s="2">
        <v>0</v>
      </c>
      <c r="F846" s="2">
        <v>0</v>
      </c>
      <c r="G846" s="3">
        <f t="shared" si="34"/>
        <v>408.2364</v>
      </c>
      <c r="H846" s="3">
        <f t="shared" si="35"/>
        <v>7.9999999999984084E-2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237679.59</v>
      </c>
      <c r="D848" s="2">
        <f>'PR-RAS'!E855</f>
        <v>84284.06</v>
      </c>
      <c r="E848" s="2">
        <v>0</v>
      </c>
      <c r="F848" s="2">
        <v>0</v>
      </c>
      <c r="G848" s="3">
        <f t="shared" si="34"/>
        <v>344091.81036999996</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1700</v>
      </c>
      <c r="E849" s="2">
        <v>0</v>
      </c>
      <c r="F849" s="2">
        <v>0</v>
      </c>
      <c r="G849" s="3">
        <f t="shared" si="34"/>
        <v>2883.2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1808701.14</v>
      </c>
      <c r="D850" s="2">
        <f>'PR-RAS'!E857</f>
        <v>0</v>
      </c>
      <c r="E850" s="2">
        <v>0</v>
      </c>
      <c r="F850" s="2">
        <v>0</v>
      </c>
      <c r="G850" s="3">
        <f t="shared" si="34"/>
        <v>1535587.2678599998</v>
      </c>
      <c r="H850" s="3">
        <f t="shared" si="35"/>
        <v>0.13999999989755452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36777.46</v>
      </c>
      <c r="E854" s="2">
        <v>0</v>
      </c>
      <c r="F854" s="2">
        <v>0</v>
      </c>
      <c r="G854" s="3">
        <f t="shared" si="34"/>
        <v>62742.34676</v>
      </c>
      <c r="H854" s="3">
        <f t="shared" si="35"/>
        <v>0.45999999999912689</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44878.92</v>
      </c>
      <c r="D974" s="2">
        <f>'PR-RAS'!E981</f>
        <v>79378.92</v>
      </c>
      <c r="E974" s="2">
        <v>0</v>
      </c>
      <c r="F974" s="2">
        <v>0</v>
      </c>
      <c r="G974" s="3">
        <f t="shared" si="34"/>
        <v>198138.56748</v>
      </c>
      <c r="H974" s="3">
        <f t="shared" si="35"/>
        <v>0.16000000000349246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428.72</v>
      </c>
      <c r="D988" s="2">
        <f>'PR-RAS'!E995</f>
        <v>0</v>
      </c>
      <c r="E988" s="2">
        <v>0</v>
      </c>
      <c r="F988" s="2">
        <v>0</v>
      </c>
      <c r="G988" s="3">
        <f t="shared" si="34"/>
        <v>423.14664000000005</v>
      </c>
      <c r="H988" s="3">
        <f t="shared" si="35"/>
        <v>0.27999999999997272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19409118.580000002</v>
      </c>
      <c r="D1011" s="7">
        <f>BILANCA!E6</f>
        <v>23292092.560000002</v>
      </c>
      <c r="E1011" s="7">
        <v>0</v>
      </c>
      <c r="F1011" s="7">
        <v>0</v>
      </c>
      <c r="G1011" s="8">
        <f t="shared" ref="G1011:G1306" si="38">B1011/1000*C1011+B1011/500*D1011</f>
        <v>65993.303700000019</v>
      </c>
      <c r="H1011" s="8">
        <f t="shared" si="35"/>
        <v>0.85999999567866325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13835116.650000002</v>
      </c>
      <c r="D1012" s="2">
        <f>BILANCA!E7</f>
        <v>15865205.870000001</v>
      </c>
      <c r="E1012" s="2">
        <v>0</v>
      </c>
      <c r="F1012" s="2">
        <v>0</v>
      </c>
      <c r="G1012" s="3">
        <f t="shared" si="38"/>
        <v>91131.056780000014</v>
      </c>
      <c r="H1012" s="3">
        <f t="shared" si="35"/>
        <v>0.47999999672174454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9132877.0800000001</v>
      </c>
      <c r="D1013" s="2">
        <f>BILANCA!E8</f>
        <v>9580548.6500000004</v>
      </c>
      <c r="E1013" s="2">
        <v>0</v>
      </c>
      <c r="F1013" s="2">
        <v>0</v>
      </c>
      <c r="G1013" s="3">
        <f t="shared" si="38"/>
        <v>84881.923139999999</v>
      </c>
      <c r="H1013" s="3">
        <f t="shared" si="35"/>
        <v>0.42999999970197678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9132877.0800000001</v>
      </c>
      <c r="D1014" s="2">
        <f>BILANCA!E9</f>
        <v>9579109.9000000004</v>
      </c>
      <c r="E1014" s="2">
        <v>0</v>
      </c>
      <c r="F1014" s="2">
        <v>0</v>
      </c>
      <c r="G1014" s="3">
        <f t="shared" si="38"/>
        <v>113164.38752000002</v>
      </c>
      <c r="H1014" s="3">
        <f t="shared" si="35"/>
        <v>0.17999999970197678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761.7</v>
      </c>
      <c r="D1015" s="2">
        <f>BILANCA!E10</f>
        <v>1519.71</v>
      </c>
      <c r="E1015" s="2">
        <v>0</v>
      </c>
      <c r="F1015" s="2">
        <v>0</v>
      </c>
      <c r="G1015" s="3">
        <f t="shared" si="38"/>
        <v>19.005600000000001</v>
      </c>
      <c r="H1015" s="3">
        <f t="shared" si="35"/>
        <v>0.58999999999991815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761.7</v>
      </c>
      <c r="D1016" s="2">
        <f>BILANCA!E11</f>
        <v>80.959999999999994</v>
      </c>
      <c r="E1016" s="2">
        <v>0</v>
      </c>
      <c r="F1016" s="2">
        <v>0</v>
      </c>
      <c r="G1016" s="3">
        <f t="shared" si="38"/>
        <v>5.5417200000000006</v>
      </c>
      <c r="H1016" s="3">
        <f t="shared" si="35"/>
        <v>0.33999999999996078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2582114.2000000011</v>
      </c>
      <c r="D1017" s="2">
        <f>BILANCA!E12</f>
        <v>2457757.9200000004</v>
      </c>
      <c r="E1017" s="2">
        <v>0</v>
      </c>
      <c r="F1017" s="2">
        <v>0</v>
      </c>
      <c r="G1017" s="3">
        <f t="shared" si="38"/>
        <v>52483.410280000011</v>
      </c>
      <c r="H1017" s="3">
        <f t="shared" si="35"/>
        <v>0.28000000072643161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2450260.7900000005</v>
      </c>
      <c r="D1018" s="2">
        <f>BILANCA!E13</f>
        <v>2348823.6900000004</v>
      </c>
      <c r="E1018" s="2">
        <v>0</v>
      </c>
      <c r="F1018" s="2">
        <v>0</v>
      </c>
      <c r="G1018" s="3">
        <f t="shared" si="38"/>
        <v>57183.265360000019</v>
      </c>
      <c r="H1018" s="3">
        <f t="shared" si="35"/>
        <v>0.51999999908730388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833382.69</v>
      </c>
      <c r="D1020" s="2">
        <f>BILANCA!E15</f>
        <v>836445.34</v>
      </c>
      <c r="E1020" s="2">
        <v>0</v>
      </c>
      <c r="F1020" s="2">
        <v>0</v>
      </c>
      <c r="G1020" s="3">
        <f t="shared" si="38"/>
        <v>25062.733700000001</v>
      </c>
      <c r="H1020" s="3">
        <f t="shared" si="35"/>
        <v>0.65000000002328306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3429439.22</v>
      </c>
      <c r="D1021" s="2">
        <f>BILANCA!E16</f>
        <v>3429439.22</v>
      </c>
      <c r="E1021" s="2">
        <v>0</v>
      </c>
      <c r="F1021" s="2">
        <v>0</v>
      </c>
      <c r="G1021" s="3">
        <f t="shared" si="38"/>
        <v>113171.49426000001</v>
      </c>
      <c r="H1021" s="3">
        <f t="shared" si="35"/>
        <v>0.44000000040978193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1183787.07</v>
      </c>
      <c r="D1022" s="2">
        <f>BILANCA!E17</f>
        <v>1187420.17</v>
      </c>
      <c r="E1022" s="2">
        <v>0</v>
      </c>
      <c r="F1022" s="2">
        <v>0</v>
      </c>
      <c r="G1022" s="3">
        <f t="shared" si="38"/>
        <v>42703.528920000004</v>
      </c>
      <c r="H1022" s="3">
        <f t="shared" si="35"/>
        <v>0.23999999999068677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2996348.19</v>
      </c>
      <c r="D1023" s="2">
        <f>BILANCA!E18</f>
        <v>3104481.04</v>
      </c>
      <c r="E1023" s="2">
        <v>0</v>
      </c>
      <c r="F1023" s="2">
        <v>0</v>
      </c>
      <c r="G1023" s="3">
        <f t="shared" si="38"/>
        <v>119669.03350999999</v>
      </c>
      <c r="H1023" s="3">
        <f t="shared" si="35"/>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78867.030000000086</v>
      </c>
      <c r="D1024" s="2">
        <f>BILANCA!E19</f>
        <v>56404.079999999958</v>
      </c>
      <c r="E1024" s="2">
        <v>0</v>
      </c>
      <c r="F1024" s="2">
        <v>0</v>
      </c>
      <c r="G1024" s="3">
        <f t="shared" si="38"/>
        <v>2683.4526599999999</v>
      </c>
      <c r="H1024" s="3">
        <f t="shared" si="35"/>
        <v>0.11000000004423782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104256.17</v>
      </c>
      <c r="D1025" s="2">
        <f>BILANCA!E20</f>
        <v>113534.34</v>
      </c>
      <c r="E1025" s="2">
        <v>0</v>
      </c>
      <c r="F1025" s="2">
        <v>0</v>
      </c>
      <c r="G1025" s="3">
        <f t="shared" si="38"/>
        <v>4969.8727499999995</v>
      </c>
      <c r="H1025" s="3">
        <f t="shared" si="35"/>
        <v>0.50999999999476131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13357.13</v>
      </c>
      <c r="D1026" s="2">
        <f>BILANCA!E21</f>
        <v>13359.13</v>
      </c>
      <c r="E1026" s="2">
        <v>0</v>
      </c>
      <c r="F1026" s="2">
        <v>0</v>
      </c>
      <c r="G1026" s="3">
        <f t="shared" si="38"/>
        <v>641.20623999999998</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25213.82</v>
      </c>
      <c r="D1027" s="2">
        <f>BILANCA!E22</f>
        <v>26961.57</v>
      </c>
      <c r="E1027" s="2">
        <v>0</v>
      </c>
      <c r="F1027" s="2">
        <v>0</v>
      </c>
      <c r="G1027" s="3">
        <f t="shared" si="38"/>
        <v>1345.3283200000001</v>
      </c>
      <c r="H1027" s="3">
        <f t="shared" si="35"/>
        <v>0.61000000000058208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277.39</v>
      </c>
      <c r="D1030" s="2">
        <f>BILANCA!E25</f>
        <v>277.39</v>
      </c>
      <c r="E1030" s="2">
        <v>0</v>
      </c>
      <c r="F1030" s="2">
        <v>0</v>
      </c>
      <c r="G1030" s="3">
        <f t="shared" si="38"/>
        <v>16.6434</v>
      </c>
      <c r="H1030" s="3">
        <f t="shared" si="35"/>
        <v>0.77999999999997272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446642.82</v>
      </c>
      <c r="D1031" s="2">
        <f>BILANCA!E26</f>
        <v>457440.3</v>
      </c>
      <c r="E1031" s="2">
        <v>0</v>
      </c>
      <c r="F1031" s="2">
        <v>0</v>
      </c>
      <c r="G1031" s="3">
        <f t="shared" si="38"/>
        <v>28591.991820000003</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510880.3</v>
      </c>
      <c r="D1033" s="2">
        <f>BILANCA!E28</f>
        <v>555168.65</v>
      </c>
      <c r="E1033" s="2">
        <v>0</v>
      </c>
      <c r="F1033" s="2">
        <v>0</v>
      </c>
      <c r="G1033" s="3">
        <f t="shared" si="38"/>
        <v>37288.004800000002</v>
      </c>
      <c r="H1033" s="3">
        <f t="shared" si="35"/>
        <v>0.6499999999650754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6601.6399999999994</v>
      </c>
      <c r="D1034" s="2">
        <f>BILANCA!E29</f>
        <v>4401.0999999999985</v>
      </c>
      <c r="E1034" s="2">
        <v>0</v>
      </c>
      <c r="F1034" s="2">
        <v>0</v>
      </c>
      <c r="G1034" s="3">
        <f t="shared" si="38"/>
        <v>369.69215999999994</v>
      </c>
      <c r="H1034" s="3">
        <f t="shared" si="3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23465.39</v>
      </c>
      <c r="D1035" s="2">
        <f>BILANCA!E30</f>
        <v>23465.39</v>
      </c>
      <c r="E1035" s="2">
        <v>0</v>
      </c>
      <c r="F1035" s="2">
        <v>0</v>
      </c>
      <c r="G1035" s="3">
        <f t="shared" si="38"/>
        <v>1759.90425</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16863.75</v>
      </c>
      <c r="D1039" s="2">
        <f>BILANCA!E34</f>
        <v>19064.29</v>
      </c>
      <c r="E1039" s="2">
        <v>0</v>
      </c>
      <c r="F1039" s="2">
        <v>0</v>
      </c>
      <c r="G1039" s="3">
        <f t="shared" si="38"/>
        <v>1594.7775700000002</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46384.739999999991</v>
      </c>
      <c r="D1050" s="2">
        <f>BILANCA!E45</f>
        <v>48129.049999999988</v>
      </c>
      <c r="E1050" s="2">
        <v>0</v>
      </c>
      <c r="F1050" s="2">
        <v>0</v>
      </c>
      <c r="G1050" s="3">
        <f t="shared" si="38"/>
        <v>5705.7135999999991</v>
      </c>
      <c r="H1050" s="3">
        <f t="shared" si="35"/>
        <v>0.30999999999767169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126681.56</v>
      </c>
      <c r="D1052" s="2">
        <f>BILANCA!E47</f>
        <v>135805.43</v>
      </c>
      <c r="E1052" s="2">
        <v>0</v>
      </c>
      <c r="F1052" s="2">
        <v>0</v>
      </c>
      <c r="G1052" s="3">
        <f t="shared" si="38"/>
        <v>16728.281640000001</v>
      </c>
      <c r="H1052" s="3">
        <f t="shared" si="35"/>
        <v>0.86999999999534339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137689.70000000001</v>
      </c>
      <c r="D1053" s="2">
        <f>BILANCA!E48</f>
        <v>166677.25</v>
      </c>
      <c r="E1053" s="2">
        <v>0</v>
      </c>
      <c r="F1053" s="2">
        <v>0</v>
      </c>
      <c r="G1053" s="3">
        <f t="shared" si="38"/>
        <v>20254.900600000001</v>
      </c>
      <c r="H1053" s="3">
        <f t="shared" si="35"/>
        <v>0.54999999998835847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109973.67</v>
      </c>
      <c r="D1054" s="2">
        <f>BILANCA!E49</f>
        <v>109973.67</v>
      </c>
      <c r="E1054" s="2">
        <v>0</v>
      </c>
      <c r="F1054" s="2">
        <v>0</v>
      </c>
      <c r="G1054" s="3">
        <f t="shared" si="38"/>
        <v>14516.524440000001</v>
      </c>
      <c r="H1054" s="3">
        <f t="shared" si="35"/>
        <v>0.66000000000349246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327960.19</v>
      </c>
      <c r="D1055" s="2">
        <f>BILANCA!E50</f>
        <v>364327.3</v>
      </c>
      <c r="E1055" s="2">
        <v>0</v>
      </c>
      <c r="F1055" s="2">
        <v>0</v>
      </c>
      <c r="G1055" s="3">
        <f t="shared" si="38"/>
        <v>47547.665549999991</v>
      </c>
      <c r="H1055" s="3">
        <f t="shared" si="35"/>
        <v>0.48999999999068677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14983.8</v>
      </c>
      <c r="D1059" s="2">
        <f>BILANCA!E54</f>
        <v>15903.66</v>
      </c>
      <c r="E1059" s="2">
        <v>0</v>
      </c>
      <c r="F1059" s="2">
        <v>0</v>
      </c>
      <c r="G1059" s="3">
        <f t="shared" si="38"/>
        <v>2292.7648800000002</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14983.8</v>
      </c>
      <c r="D1060" s="2">
        <f>BILANCA!E55</f>
        <v>15903.66</v>
      </c>
      <c r="E1060" s="2">
        <v>0</v>
      </c>
      <c r="F1060" s="2">
        <v>0</v>
      </c>
      <c r="G1060" s="3">
        <f t="shared" si="38"/>
        <v>2339.556</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2120125.37</v>
      </c>
      <c r="D1061" s="2">
        <f>BILANCA!E56</f>
        <v>3826899.3</v>
      </c>
      <c r="E1061" s="2">
        <v>0</v>
      </c>
      <c r="F1061" s="2">
        <v>0</v>
      </c>
      <c r="G1061" s="3">
        <f t="shared" si="38"/>
        <v>498470.12246999994</v>
      </c>
      <c r="H1061" s="3">
        <f t="shared" si="35"/>
        <v>0.66999999992549419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622586.34</v>
      </c>
      <c r="D1062" s="2">
        <f>BILANCA!E57</f>
        <v>2290052.2200000002</v>
      </c>
      <c r="E1062" s="2">
        <v>0</v>
      </c>
      <c r="F1062" s="2">
        <v>0</v>
      </c>
      <c r="G1062" s="3">
        <f t="shared" si="38"/>
        <v>270539.92056</v>
      </c>
      <c r="H1062" s="3">
        <f t="shared" si="35"/>
        <v>0.56000000017229468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1744.7</v>
      </c>
      <c r="D1063" s="2">
        <f>BILANCA!E58</f>
        <v>2702.8</v>
      </c>
      <c r="E1063" s="2">
        <v>0</v>
      </c>
      <c r="F1063" s="2">
        <v>0</v>
      </c>
      <c r="G1063" s="3">
        <f t="shared" si="38"/>
        <v>378.96590000000003</v>
      </c>
      <c r="H1063" s="3">
        <f t="shared" si="35"/>
        <v>0.49999999999977263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1495794.33</v>
      </c>
      <c r="D1066" s="2">
        <f>BILANCA!E61</f>
        <v>1534144.28</v>
      </c>
      <c r="E1066" s="2">
        <v>0</v>
      </c>
      <c r="F1066" s="2">
        <v>0</v>
      </c>
      <c r="G1066" s="3">
        <f t="shared" si="38"/>
        <v>255588.64184000003</v>
      </c>
      <c r="H1066" s="3">
        <f t="shared" si="35"/>
        <v>0.61000000010244548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5574001.9300000006</v>
      </c>
      <c r="D1074" s="2">
        <f>BILANCA!E69</f>
        <v>7426886.6899999995</v>
      </c>
      <c r="E1074" s="2">
        <v>0</v>
      </c>
      <c r="F1074" s="2">
        <v>0</v>
      </c>
      <c r="G1074" s="3">
        <f t="shared" si="38"/>
        <v>1307377.6198399998</v>
      </c>
      <c r="H1074" s="3">
        <f t="shared" si="35"/>
        <v>0.37999999988824129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4843862.0200000005</v>
      </c>
      <c r="D1075" s="2">
        <f>BILANCA!E70</f>
        <v>5445965.7599999998</v>
      </c>
      <c r="E1075" s="2">
        <v>0</v>
      </c>
      <c r="F1075" s="2">
        <v>0</v>
      </c>
      <c r="G1075" s="3">
        <f t="shared" si="38"/>
        <v>1022826.5801</v>
      </c>
      <c r="H1075" s="3">
        <f t="shared" si="35"/>
        <v>0.26000000070780516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4843649.83</v>
      </c>
      <c r="D1076" s="2">
        <f>BILANCA!E71</f>
        <v>5445726.0599999996</v>
      </c>
      <c r="E1076" s="2">
        <v>0</v>
      </c>
      <c r="F1076" s="2">
        <v>0</v>
      </c>
      <c r="G1076" s="3">
        <f t="shared" si="38"/>
        <v>1038516.7287</v>
      </c>
      <c r="H1076" s="3">
        <f t="shared" si="35"/>
        <v>0.22999999951571226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4843649.83</v>
      </c>
      <c r="D1078" s="2">
        <f>BILANCA!E73</f>
        <v>5445726.0599999996</v>
      </c>
      <c r="E1078" s="2">
        <v>0</v>
      </c>
      <c r="F1078" s="2">
        <v>0</v>
      </c>
      <c r="G1078" s="3">
        <f t="shared" si="38"/>
        <v>1069986.9325999999</v>
      </c>
      <c r="H1078" s="3">
        <f t="shared" si="35"/>
        <v>0.22999999951571226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212.19</v>
      </c>
      <c r="D1085" s="2">
        <f>BILANCA!E80</f>
        <v>239.7</v>
      </c>
      <c r="E1085" s="2">
        <v>0</v>
      </c>
      <c r="F1085" s="2">
        <v>0</v>
      </c>
      <c r="G1085" s="3">
        <f t="shared" si="38"/>
        <v>51.869249999999994</v>
      </c>
      <c r="H1085" s="3">
        <f t="shared" si="35"/>
        <v>0.49000000000000909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6187.32</v>
      </c>
      <c r="D1087" s="2">
        <f>BILANCA!E82</f>
        <v>3793.4500000000003</v>
      </c>
      <c r="E1087" s="2">
        <v>0</v>
      </c>
      <c r="F1087" s="2">
        <v>0</v>
      </c>
      <c r="G1087" s="3">
        <f t="shared" si="38"/>
        <v>1060.6149399999999</v>
      </c>
      <c r="H1087" s="3">
        <f t="shared" si="35"/>
        <v>0.76999999999998181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1449.15</v>
      </c>
      <c r="D1090" s="2">
        <f>BILANCA!E85</f>
        <v>303.08999999999997</v>
      </c>
      <c r="E1090" s="2">
        <v>0</v>
      </c>
      <c r="F1090" s="2">
        <v>0</v>
      </c>
      <c r="G1090" s="3">
        <f t="shared" si="38"/>
        <v>164.4264</v>
      </c>
      <c r="H1090" s="3">
        <f t="shared" si="35"/>
        <v>0.24000000000006594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4738.17</v>
      </c>
      <c r="D1092" s="2">
        <f>BILANCA!E87</f>
        <v>3490.36</v>
      </c>
      <c r="E1092" s="2">
        <v>0</v>
      </c>
      <c r="F1092" s="2">
        <v>0</v>
      </c>
      <c r="G1092" s="3">
        <f t="shared" si="38"/>
        <v>960.94898000000001</v>
      </c>
      <c r="H1092" s="3">
        <f t="shared" si="35"/>
        <v>0.53000000000020009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1269534.46</v>
      </c>
      <c r="E1140" s="2">
        <v>0</v>
      </c>
      <c r="F1140" s="2">
        <v>0</v>
      </c>
      <c r="G1140" s="3">
        <f t="shared" si="38"/>
        <v>330424.03940000001</v>
      </c>
      <c r="H1140" s="3">
        <f t="shared" si="41"/>
        <v>0.91999999996278348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1269534.46</v>
      </c>
      <c r="E1141" s="2">
        <v>0</v>
      </c>
      <c r="F1141" s="2">
        <v>0</v>
      </c>
      <c r="G1141" s="3">
        <f t="shared" si="38"/>
        <v>332965.76277999999</v>
      </c>
      <c r="H1141" s="3">
        <f t="shared" si="41"/>
        <v>0.91999999996278348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1269534.46</v>
      </c>
      <c r="E1145" s="2">
        <v>0</v>
      </c>
      <c r="F1145" s="2">
        <v>0</v>
      </c>
      <c r="G1145" s="3">
        <f t="shared" si="38"/>
        <v>343132.65630000003</v>
      </c>
      <c r="H1145" s="3">
        <f t="shared" si="41"/>
        <v>0.91999999996278348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721298.13</v>
      </c>
      <c r="D1152" s="2">
        <f>BILANCA!E147</f>
        <v>707593.02</v>
      </c>
      <c r="E1152" s="2">
        <v>0</v>
      </c>
      <c r="F1152" s="2">
        <v>0</v>
      </c>
      <c r="G1152" s="3">
        <f t="shared" si="38"/>
        <v>303380.75214</v>
      </c>
      <c r="H1152" s="3">
        <f t="shared" si="41"/>
        <v>0.15000000002328306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91478.69</v>
      </c>
      <c r="D1153" s="2">
        <f>BILANCA!E148</f>
        <v>90725.54</v>
      </c>
      <c r="E1153" s="2">
        <v>0</v>
      </c>
      <c r="F1153" s="2">
        <v>0</v>
      </c>
      <c r="G1153" s="3">
        <f t="shared" si="38"/>
        <v>39028.957109999996</v>
      </c>
      <c r="H1153" s="3">
        <f t="shared" si="41"/>
        <v>0.77000000000407454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6000</v>
      </c>
      <c r="E1155" s="2">
        <v>0</v>
      </c>
      <c r="F1155" s="2">
        <v>0</v>
      </c>
      <c r="G1155" s="3">
        <f t="shared" si="38"/>
        <v>1739.9999999999998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6000</v>
      </c>
      <c r="E1158" s="2">
        <v>0</v>
      </c>
      <c r="F1158" s="2">
        <v>0</v>
      </c>
      <c r="G1158" s="3">
        <f t="shared" si="38"/>
        <v>1776</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54377.99</v>
      </c>
      <c r="D1164" s="2">
        <f>BILANCA!E159</f>
        <v>37603.910000000003</v>
      </c>
      <c r="E1164" s="2">
        <v>0</v>
      </c>
      <c r="F1164" s="2">
        <v>0</v>
      </c>
      <c r="G1164" s="3">
        <f t="shared" si="38"/>
        <v>19956.214740000003</v>
      </c>
      <c r="H1164" s="3">
        <f t="shared" si="41"/>
        <v>9.9999999998544808E-2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850267.79</v>
      </c>
      <c r="D1165" s="2">
        <f>BILANCA!E160</f>
        <v>797421.08</v>
      </c>
      <c r="E1165" s="2">
        <v>0</v>
      </c>
      <c r="F1165" s="2">
        <v>0</v>
      </c>
      <c r="G1165" s="3">
        <f t="shared" si="38"/>
        <v>378992.04225</v>
      </c>
      <c r="H1165" s="3">
        <f t="shared" si="41"/>
        <v>0.28999999992083758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4574.7</v>
      </c>
      <c r="D1166" s="2">
        <f>BILANCA!E161</f>
        <v>4897.22</v>
      </c>
      <c r="E1166" s="2">
        <v>0</v>
      </c>
      <c r="F1166" s="2">
        <v>0</v>
      </c>
      <c r="G1166" s="3">
        <f t="shared" si="38"/>
        <v>2241.5858399999997</v>
      </c>
      <c r="H1166" s="3">
        <f t="shared" si="41"/>
        <v>0.52000000000043656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961.82</v>
      </c>
      <c r="D1168" s="2">
        <f>BILANCA!E163</f>
        <v>34567.589999999997</v>
      </c>
      <c r="E1168" s="2">
        <v>0</v>
      </c>
      <c r="F1168" s="2">
        <v>0</v>
      </c>
      <c r="G1168" s="3">
        <f t="shared" si="38"/>
        <v>11075.325999999997</v>
      </c>
      <c r="H1168" s="3">
        <f t="shared" si="41"/>
        <v>0.59000000000344244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280362.86</v>
      </c>
      <c r="D1169" s="2">
        <f>BILANCA!E164</f>
        <v>263622.32</v>
      </c>
      <c r="E1169" s="2">
        <v>0</v>
      </c>
      <c r="F1169" s="2">
        <v>0</v>
      </c>
      <c r="G1169" s="3">
        <f t="shared" si="38"/>
        <v>128409.5925</v>
      </c>
      <c r="H1169" s="3">
        <f t="shared" si="41"/>
        <v>0.46000000002095476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19409118.579999998</v>
      </c>
      <c r="D1180" s="2">
        <f>BILANCA!E176</f>
        <v>23292092.560000002</v>
      </c>
      <c r="E1180" s="2">
        <v>0</v>
      </c>
      <c r="F1180" s="2">
        <v>0</v>
      </c>
      <c r="G1180" s="3">
        <f t="shared" si="38"/>
        <v>11218861.629000001</v>
      </c>
      <c r="H1180" s="3">
        <f t="shared" si="41"/>
        <v>0.85999999940395355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1222031.72</v>
      </c>
      <c r="D1181" s="2">
        <f>BILANCA!E177</f>
        <v>1443193.0300000003</v>
      </c>
      <c r="E1181" s="2">
        <v>0</v>
      </c>
      <c r="F1181" s="2">
        <v>0</v>
      </c>
      <c r="G1181" s="3">
        <f t="shared" si="38"/>
        <v>702539.44038000016</v>
      </c>
      <c r="H1181" s="3">
        <f t="shared" si="41"/>
        <v>0.31000000028871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161957.99</v>
      </c>
      <c r="D1182" s="2">
        <f>BILANCA!E178</f>
        <v>327816.25</v>
      </c>
      <c r="E1182" s="2">
        <v>0</v>
      </c>
      <c r="F1182" s="2">
        <v>0</v>
      </c>
      <c r="G1182" s="3">
        <f t="shared" si="38"/>
        <v>140625.56427999999</v>
      </c>
      <c r="H1182" s="3">
        <f t="shared" si="41"/>
        <v>0.26000000000931323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39814.230000000003</v>
      </c>
      <c r="D1183" s="2">
        <f>BILANCA!E179</f>
        <v>50868.6</v>
      </c>
      <c r="E1183" s="2">
        <v>0</v>
      </c>
      <c r="F1183" s="2">
        <v>0</v>
      </c>
      <c r="G1183" s="3">
        <f t="shared" si="38"/>
        <v>24488.397389999998</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45594.35</v>
      </c>
      <c r="D1184" s="2">
        <f>BILANCA!E180</f>
        <v>155808.91</v>
      </c>
      <c r="E1184" s="2">
        <v>0</v>
      </c>
      <c r="F1184" s="2">
        <v>0</v>
      </c>
      <c r="G1184" s="3">
        <f t="shared" si="38"/>
        <v>62154.917579999994</v>
      </c>
      <c r="H1184" s="3">
        <f t="shared" si="41"/>
        <v>0.43999999999505235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9167.2799999999988</v>
      </c>
      <c r="D1185" s="2">
        <f>BILANCA!E181</f>
        <v>7047.37</v>
      </c>
      <c r="E1185" s="2">
        <v>0</v>
      </c>
      <c r="F1185" s="2">
        <v>0</v>
      </c>
      <c r="G1185" s="3">
        <f t="shared" si="38"/>
        <v>4070.8534999999993</v>
      </c>
      <c r="H1185" s="3">
        <f t="shared" si="41"/>
        <v>0.64999999999872671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8761.56</v>
      </c>
      <c r="D1187" s="2">
        <f>BILANCA!E183</f>
        <v>5595.44</v>
      </c>
      <c r="E1187" s="2">
        <v>0</v>
      </c>
      <c r="F1187" s="2">
        <v>0</v>
      </c>
      <c r="G1187" s="3">
        <f t="shared" si="38"/>
        <v>3531.5818799999997</v>
      </c>
      <c r="H1187" s="3">
        <f t="shared" si="41"/>
        <v>0.88000000000010914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405.72</v>
      </c>
      <c r="D1188" s="2">
        <f>BILANCA!E184</f>
        <v>1451.93</v>
      </c>
      <c r="E1188" s="2">
        <v>0</v>
      </c>
      <c r="F1188" s="2">
        <v>0</v>
      </c>
      <c r="G1188" s="3">
        <f t="shared" si="38"/>
        <v>589.10523999999998</v>
      </c>
      <c r="H1188" s="3">
        <f t="shared" si="41"/>
        <v>0.34999999999990905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49374.42</v>
      </c>
      <c r="D1189" s="2">
        <f>BILANCA!E185</f>
        <v>75445</v>
      </c>
      <c r="E1189" s="2">
        <v>0</v>
      </c>
      <c r="F1189" s="2">
        <v>0</v>
      </c>
      <c r="G1189" s="3">
        <f t="shared" si="38"/>
        <v>35847.331179999994</v>
      </c>
      <c r="H1189" s="3">
        <f t="shared" si="41"/>
        <v>0.41999999999825377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9834.6299999999992</v>
      </c>
      <c r="E1190" s="2">
        <v>0</v>
      </c>
      <c r="F1190" s="2">
        <v>0</v>
      </c>
      <c r="G1190" s="3">
        <f>B1190/1000*C1190+B1190/500*D1190</f>
        <v>3540.4667999999997</v>
      </c>
      <c r="H1190" s="3">
        <f>ABS(C1190-ROUND(C1190,0))+ABS(D1190-ROUND(D1190,0))</f>
        <v>0.37000000000080036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9834.6299999999992</v>
      </c>
      <c r="E1193" s="2">
        <v>0</v>
      </c>
      <c r="F1193" s="2">
        <v>0</v>
      </c>
      <c r="G1193" s="3">
        <f t="shared" si="42"/>
        <v>3599.4745799999996</v>
      </c>
      <c r="H1193" s="3">
        <f t="shared" si="43"/>
        <v>0.37000000000080036</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5294.48</v>
      </c>
      <c r="D1198" s="2">
        <f>BILANCA!E194</f>
        <v>5735</v>
      </c>
      <c r="E1198" s="2">
        <v>0</v>
      </c>
      <c r="F1198" s="2">
        <v>0</v>
      </c>
      <c r="G1198" s="3">
        <f t="shared" si="38"/>
        <v>3151.7222400000001</v>
      </c>
      <c r="H1198" s="3">
        <f t="shared" si="41"/>
        <v>0.47999999999956344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22154.79</v>
      </c>
      <c r="E1199" s="2">
        <v>0</v>
      </c>
      <c r="F1199" s="2">
        <v>0</v>
      </c>
      <c r="G1199" s="3">
        <f t="shared" si="38"/>
        <v>8374.5106200000009</v>
      </c>
      <c r="H1199" s="3">
        <f t="shared" si="41"/>
        <v>0.20999999999912689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12713.23</v>
      </c>
      <c r="D1200" s="2">
        <f>BILANCA!E196</f>
        <v>921.95</v>
      </c>
      <c r="E1200" s="2">
        <v>0</v>
      </c>
      <c r="F1200" s="2">
        <v>0</v>
      </c>
      <c r="G1200" s="3">
        <f t="shared" si="38"/>
        <v>2765.8546999999999</v>
      </c>
      <c r="H1200" s="3">
        <f t="shared" si="41"/>
        <v>0.27999999999951797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5878.58</v>
      </c>
      <c r="D1201" s="2">
        <f>BILANCA!E197</f>
        <v>296910.09000000003</v>
      </c>
      <c r="E1201" s="2">
        <v>0</v>
      </c>
      <c r="F1201" s="2">
        <v>0</v>
      </c>
      <c r="G1201" s="3">
        <f t="shared" si="38"/>
        <v>114542.46316000001</v>
      </c>
      <c r="H1201" s="3">
        <f t="shared" si="41"/>
        <v>0.51000000002568413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5878.58</v>
      </c>
      <c r="D1203" s="2">
        <f>BILANCA!E199</f>
        <v>296910.09000000003</v>
      </c>
      <c r="E1203" s="2">
        <v>0</v>
      </c>
      <c r="F1203" s="2">
        <v>0</v>
      </c>
      <c r="G1203" s="3">
        <f t="shared" si="44"/>
        <v>115741.86068000001</v>
      </c>
      <c r="H1203" s="3">
        <f t="shared" si="45"/>
        <v>0.51000000002568413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748910.26</v>
      </c>
      <c r="D1223" s="2">
        <f>BILANCA!E219</f>
        <v>669531.34</v>
      </c>
      <c r="E1223" s="2">
        <v>0</v>
      </c>
      <c r="F1223" s="2">
        <v>0</v>
      </c>
      <c r="G1223" s="3">
        <f t="shared" si="38"/>
        <v>444738.23621999996</v>
      </c>
      <c r="H1223" s="3">
        <f t="shared" si="41"/>
        <v>0.59999999997671694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748910.26</v>
      </c>
      <c r="D1224" s="2">
        <f>BILANCA!E220</f>
        <v>669531.34</v>
      </c>
      <c r="E1224" s="2">
        <v>0</v>
      </c>
      <c r="F1224" s="2">
        <v>0</v>
      </c>
      <c r="G1224" s="3">
        <f t="shared" si="38"/>
        <v>446826.20915999997</v>
      </c>
      <c r="H1224" s="3">
        <f t="shared" si="41"/>
        <v>0.59999999997671694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748910.26</v>
      </c>
      <c r="D1229" s="2">
        <f>BILANCA!E225</f>
        <v>669531.34</v>
      </c>
      <c r="E1229" s="2">
        <v>0</v>
      </c>
      <c r="F1229" s="2">
        <v>0</v>
      </c>
      <c r="G1229" s="3">
        <f t="shared" si="38"/>
        <v>457266.07386</v>
      </c>
      <c r="H1229" s="3">
        <f t="shared" si="41"/>
        <v>0.59999999997671694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305284.89</v>
      </c>
      <c r="D1251" s="2">
        <f>BILANCA!E247</f>
        <v>148935.35</v>
      </c>
      <c r="E1251" s="2">
        <v>0</v>
      </c>
      <c r="F1251" s="2">
        <v>0</v>
      </c>
      <c r="G1251" s="3">
        <f>B1251/1000*C1251+B1251/500*D1251</f>
        <v>145360.49719000002</v>
      </c>
      <c r="H1251" s="3">
        <f>ABS(C1251-ROUND(C1251,0))+ABS(D1251-ROUND(D1251,0))</f>
        <v>0.45999999999185093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18187086.859999999</v>
      </c>
      <c r="D1255" s="2">
        <f>BILANCA!E251</f>
        <v>21848899.530000001</v>
      </c>
      <c r="E1255" s="2">
        <v>0</v>
      </c>
      <c r="F1255" s="2">
        <v>0</v>
      </c>
      <c r="G1255" s="3">
        <f t="shared" si="38"/>
        <v>15161797.0504</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13088860.85</v>
      </c>
      <c r="D1256" s="2">
        <f>BILANCA!E252</f>
        <v>16465208.989999998</v>
      </c>
      <c r="E1256" s="2">
        <v>0</v>
      </c>
      <c r="F1256" s="2">
        <v>0</v>
      </c>
      <c r="G1256" s="3">
        <f t="shared" si="38"/>
        <v>11320742.592179999</v>
      </c>
      <c r="H1256" s="3">
        <f t="shared" si="41"/>
        <v>0.16000000201165676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13837771.109999999</v>
      </c>
      <c r="D1257" s="2">
        <f>BILANCA!E253</f>
        <v>17134740.329999998</v>
      </c>
      <c r="E1257" s="2">
        <v>0</v>
      </c>
      <c r="F1257" s="2">
        <v>0</v>
      </c>
      <c r="G1257" s="3">
        <f t="shared" si="38"/>
        <v>11882491.187189998</v>
      </c>
      <c r="H1257" s="3">
        <f t="shared" si="41"/>
        <v>0.43999999761581421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748910.26</v>
      </c>
      <c r="D1258" s="2">
        <f>BILANCA!E254</f>
        <v>669531.34</v>
      </c>
      <c r="E1258" s="2">
        <v>0</v>
      </c>
      <c r="F1258" s="2">
        <v>0</v>
      </c>
      <c r="G1258" s="3">
        <f t="shared" si="38"/>
        <v>517817.28911999997</v>
      </c>
      <c r="H1258" s="3">
        <f t="shared" si="41"/>
        <v>0.59999999997671694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4374733.58</v>
      </c>
      <c r="D1259" s="2">
        <f>BILANCA!E255</f>
        <v>4673903.2200000007</v>
      </c>
      <c r="E1259" s="2">
        <v>0</v>
      </c>
      <c r="F1259" s="2">
        <v>0</v>
      </c>
      <c r="G1259" s="3">
        <f t="shared" si="38"/>
        <v>3416912.4649800006</v>
      </c>
      <c r="H1259" s="3">
        <f t="shared" si="41"/>
        <v>0.64000000059604645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4374733.58</v>
      </c>
      <c r="D1260" s="2">
        <f>BILANCA!E256</f>
        <v>5478658.7400000002</v>
      </c>
      <c r="E1260" s="2">
        <v>0</v>
      </c>
      <c r="F1260" s="2">
        <v>0</v>
      </c>
      <c r="G1260" s="3">
        <f t="shared" si="38"/>
        <v>3833012.7650000001</v>
      </c>
      <c r="H1260" s="3">
        <f t="shared" si="41"/>
        <v>0.67999999970197678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2648226.84</v>
      </c>
      <c r="D1261" s="2">
        <f>BILANCA!E257</f>
        <v>4809151.07</v>
      </c>
      <c r="E1261" s="2">
        <v>0</v>
      </c>
      <c r="F1261" s="2">
        <v>0</v>
      </c>
      <c r="G1261" s="3">
        <f t="shared" si="38"/>
        <v>3078898.7739800001</v>
      </c>
      <c r="H1261" s="3">
        <f t="shared" si="41"/>
        <v>0.23000000044703484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977620.15</v>
      </c>
      <c r="D1262" s="2">
        <f>BILANCA!E258</f>
        <v>0</v>
      </c>
      <c r="E1262" s="2">
        <v>0</v>
      </c>
      <c r="F1262" s="2">
        <v>0</v>
      </c>
      <c r="G1262" s="3">
        <f t="shared" si="38"/>
        <v>246360.27780000001</v>
      </c>
      <c r="H1262" s="3">
        <f t="shared" si="41"/>
        <v>0.15000000002328306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748886.59</v>
      </c>
      <c r="D1263" s="2">
        <f>BILANCA!E259</f>
        <v>669507.67000000004</v>
      </c>
      <c r="E1263" s="2">
        <v>0</v>
      </c>
      <c r="F1263" s="2">
        <v>0</v>
      </c>
      <c r="G1263" s="3">
        <f t="shared" si="38"/>
        <v>528239.18828999996</v>
      </c>
      <c r="H1263" s="3">
        <f t="shared" si="41"/>
        <v>0.73999999999068677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804755.52</v>
      </c>
      <c r="E1264" s="2">
        <v>0</v>
      </c>
      <c r="F1264" s="2">
        <v>0</v>
      </c>
      <c r="G1264" s="3">
        <f t="shared" si="38"/>
        <v>408815.80416</v>
      </c>
      <c r="H1264" s="3">
        <f t="shared" si="41"/>
        <v>0.47999999998137355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804755.52</v>
      </c>
      <c r="E1266" s="2">
        <v>0</v>
      </c>
      <c r="F1266" s="2">
        <v>0</v>
      </c>
      <c r="G1266" s="3">
        <f t="shared" si="38"/>
        <v>412034.82624000002</v>
      </c>
      <c r="H1266" s="3">
        <f t="shared" si="41"/>
        <v>0.47999999998137355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723492.43</v>
      </c>
      <c r="D1278" s="2">
        <f>BILANCA!E274</f>
        <v>709787.32000000007</v>
      </c>
      <c r="E1278" s="2">
        <v>0</v>
      </c>
      <c r="F1278" s="2">
        <v>0</v>
      </c>
      <c r="G1278" s="3">
        <f t="shared" si="38"/>
        <v>574341.97476000013</v>
      </c>
      <c r="H1278" s="3">
        <f t="shared" si="41"/>
        <v>0.75000000011641532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57809.21</v>
      </c>
      <c r="D1279" s="2">
        <f>BILANCA!E275</f>
        <v>29532.560000000001</v>
      </c>
      <c r="E1279" s="2">
        <v>0</v>
      </c>
      <c r="F1279" s="2">
        <v>0</v>
      </c>
      <c r="G1279" s="3">
        <f t="shared" ref="G1279:G1294" si="48">B1279/1000*C1279+B1279/500*D1279</f>
        <v>31439.194770000002</v>
      </c>
      <c r="H1279" s="3">
        <f t="shared" ref="H1279:H1294" si="49">ABS(C1279-ROUND(C1279,0))+ABS(D1279-ROUND(D1279,0))</f>
        <v>0.64999999999781721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6000</v>
      </c>
      <c r="E1281" s="2">
        <v>0</v>
      </c>
      <c r="F1281" s="2">
        <v>0</v>
      </c>
      <c r="G1281" s="3">
        <f t="shared" si="48"/>
        <v>3252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6000</v>
      </c>
      <c r="E1284" s="2">
        <v>0</v>
      </c>
      <c r="F1284" s="2">
        <v>0</v>
      </c>
      <c r="G1284" s="3">
        <f t="shared" si="48"/>
        <v>3288.0000000000005</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29235.25</v>
      </c>
      <c r="D1290" s="2">
        <f>BILANCA!E286</f>
        <v>13696.05</v>
      </c>
      <c r="E1290" s="2">
        <v>0</v>
      </c>
      <c r="F1290" s="2">
        <v>0</v>
      </c>
      <c r="G1290" s="3">
        <f t="shared" si="48"/>
        <v>15855.658000000001</v>
      </c>
      <c r="H1290" s="3">
        <f t="shared" si="49"/>
        <v>0.2999999999992724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629225.91</v>
      </c>
      <c r="D1291" s="2">
        <f>BILANCA!E287</f>
        <v>619297.77</v>
      </c>
      <c r="E1291" s="2">
        <v>0</v>
      </c>
      <c r="F1291" s="2">
        <v>0</v>
      </c>
      <c r="G1291" s="3">
        <f t="shared" si="48"/>
        <v>524857.8274500001</v>
      </c>
      <c r="H1291" s="3">
        <f t="shared" si="49"/>
        <v>0.31999999994877726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6769</v>
      </c>
      <c r="D1292" s="2">
        <f>BILANCA!E288</f>
        <v>7091.52</v>
      </c>
      <c r="E1292" s="2">
        <v>0</v>
      </c>
      <c r="F1292" s="2">
        <v>0</v>
      </c>
      <c r="G1292" s="3">
        <f t="shared" si="48"/>
        <v>5908.4752799999997</v>
      </c>
      <c r="H1292" s="3">
        <f t="shared" si="49"/>
        <v>0.47999999999956344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453.06</v>
      </c>
      <c r="D1294" s="2">
        <f>BILANCA!E290</f>
        <v>34169.42</v>
      </c>
      <c r="E1294" s="2">
        <v>0</v>
      </c>
      <c r="F1294" s="2">
        <v>0</v>
      </c>
      <c r="G1294" s="3">
        <f t="shared" si="48"/>
        <v>19536.899599999997</v>
      </c>
      <c r="H1294" s="3">
        <f t="shared" si="49"/>
        <v>0.47999999999825604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1061465.69</v>
      </c>
      <c r="D1301" s="2">
        <f>BILANCA!E297</f>
        <v>4892474.05</v>
      </c>
      <c r="E1301" s="2">
        <v>0</v>
      </c>
      <c r="F1301" s="2">
        <v>0</v>
      </c>
      <c r="G1301" s="3">
        <f t="shared" si="38"/>
        <v>3156306.4128899998</v>
      </c>
      <c r="H1301" s="3">
        <f t="shared" si="41"/>
        <v>0.35999999986961484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1061465.69</v>
      </c>
      <c r="D1302" s="2">
        <f>BILANCA!E298</f>
        <v>4892474.05</v>
      </c>
      <c r="E1302" s="2">
        <v>0</v>
      </c>
      <c r="F1302" s="2">
        <v>0</v>
      </c>
      <c r="G1302" s="3">
        <f t="shared" si="38"/>
        <v>3167152.8266799999</v>
      </c>
      <c r="H1302" s="3">
        <f t="shared" si="41"/>
        <v>0.35999999986961484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563569.38</v>
      </c>
      <c r="D1305" s="2">
        <f>BILANCA!E302</f>
        <v>514458.92</v>
      </c>
      <c r="E1305" s="2">
        <v>0</v>
      </c>
      <c r="F1305" s="2">
        <v>0</v>
      </c>
      <c r="G1305" s="3">
        <f t="shared" si="38"/>
        <v>469783.72989999992</v>
      </c>
      <c r="H1305" s="3">
        <f t="shared" si="41"/>
        <v>0.46000000002095476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438091.61</v>
      </c>
      <c r="D1306" s="2">
        <f>BILANCA!E303</f>
        <v>456756.42</v>
      </c>
      <c r="E1306" s="2">
        <v>0</v>
      </c>
      <c r="F1306" s="2">
        <v>0</v>
      </c>
      <c r="G1306" s="3">
        <f t="shared" si="38"/>
        <v>400074.91719999997</v>
      </c>
      <c r="H1306" s="3">
        <f t="shared" si="41"/>
        <v>0.80999999999767169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14877.06</v>
      </c>
      <c r="D1307" s="2">
        <f>BILANCA!E304</f>
        <v>8756.8700000000008</v>
      </c>
      <c r="E1307" s="2">
        <v>0</v>
      </c>
      <c r="F1307" s="2">
        <v>0</v>
      </c>
      <c r="G1307" s="3">
        <f>B1307/1000*C1307+B1307/500*D1307</f>
        <v>9620.0676000000003</v>
      </c>
      <c r="H1307" s="3">
        <f>ABS(C1307-ROUND(C1307,0))+ABS(D1307-ROUND(D1307,0))</f>
        <v>0.18999999999869033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342.91</v>
      </c>
      <c r="D1312" s="2">
        <f>BILANCA!E309</f>
        <v>148.63</v>
      </c>
      <c r="E1312" s="2">
        <v>0</v>
      </c>
      <c r="F1312" s="2">
        <v>0</v>
      </c>
      <c r="G1312" s="3">
        <f t="shared" si="52"/>
        <v>193.33134000000001</v>
      </c>
      <c r="H1312" s="3">
        <f t="shared" si="41"/>
        <v>0.45999999999997954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4395.26</v>
      </c>
      <c r="D1314" s="2">
        <f>BILANCA!E311</f>
        <v>3341.73</v>
      </c>
      <c r="E1314" s="2">
        <v>0</v>
      </c>
      <c r="F1314" s="2">
        <v>0</v>
      </c>
      <c r="G1314" s="3">
        <f t="shared" si="52"/>
        <v>3367.9308799999999</v>
      </c>
      <c r="H1314" s="3">
        <f t="shared" si="41"/>
        <v>0.53000000000020009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2490.9499999999998</v>
      </c>
      <c r="E1339" s="2">
        <v>0</v>
      </c>
      <c r="F1339" s="2">
        <v>0</v>
      </c>
      <c r="G1339" s="3">
        <f t="shared" si="52"/>
        <v>1639.0451</v>
      </c>
      <c r="H1339" s="3">
        <f t="shared" si="41"/>
        <v>5.0000000000181899E-2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161957.99</v>
      </c>
      <c r="D1340" s="2">
        <f>BILANCA!E337</f>
        <v>325325.3</v>
      </c>
      <c r="E1340" s="2">
        <v>0</v>
      </c>
      <c r="F1340" s="2">
        <v>0</v>
      </c>
      <c r="G1340" s="3">
        <f t="shared" si="52"/>
        <v>268160.83470000001</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5878.58</v>
      </c>
      <c r="D1342" s="2">
        <f>BILANCA!E339</f>
        <v>296910.09000000003</v>
      </c>
      <c r="E1342" s="2">
        <v>0</v>
      </c>
      <c r="F1342" s="2">
        <v>0</v>
      </c>
      <c r="G1342" s="3">
        <f t="shared" si="52"/>
        <v>199099.98832000003</v>
      </c>
      <c r="H1342" s="3">
        <f t="shared" si="41"/>
        <v>0.51000000002568413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748910.26</v>
      </c>
      <c r="D1346" s="2">
        <f>BILANCA!E343</f>
        <v>669531.34</v>
      </c>
      <c r="E1346" s="2">
        <v>0</v>
      </c>
      <c r="F1346" s="2">
        <v>0</v>
      </c>
      <c r="G1346" s="3">
        <f t="shared" si="52"/>
        <v>701558.90784</v>
      </c>
      <c r="H1346" s="3">
        <f t="shared" si="41"/>
        <v>0.59999999997671694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12434.64</v>
      </c>
      <c r="D1347" s="2">
        <f>BILANCA!E344</f>
        <v>0</v>
      </c>
      <c r="E1347" s="2">
        <v>0</v>
      </c>
      <c r="F1347" s="2">
        <v>0</v>
      </c>
      <c r="G1347" s="3">
        <f t="shared" si="52"/>
        <v>4190.4736800000001</v>
      </c>
      <c r="H1347" s="3">
        <f t="shared" si="41"/>
        <v>0.36000000000058208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167599.54</v>
      </c>
      <c r="D1368" s="2">
        <f>BILANCA!E365</f>
        <v>0</v>
      </c>
      <c r="E1368" s="2">
        <v>0</v>
      </c>
      <c r="F1368" s="2">
        <v>0</v>
      </c>
      <c r="G1368" s="3">
        <f t="shared" si="57"/>
        <v>60000.635320000001</v>
      </c>
      <c r="H1368" s="3">
        <f t="shared" si="58"/>
        <v>0.45999999999185093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134922.81</v>
      </c>
      <c r="D1370" s="2">
        <f>BILANCA!E367</f>
        <v>142253.56</v>
      </c>
      <c r="E1370" s="2">
        <v>0</v>
      </c>
      <c r="F1370" s="2">
        <v>0</v>
      </c>
      <c r="G1370" s="3">
        <f t="shared" si="57"/>
        <v>150994.77479999998</v>
      </c>
      <c r="H1370" s="3">
        <f t="shared" si="58"/>
        <v>0.63000000000465661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2762.54</v>
      </c>
      <c r="D1371" s="2">
        <f>BILANCA!E368</f>
        <v>6681.79</v>
      </c>
      <c r="E1371" s="2">
        <v>0</v>
      </c>
      <c r="F1371" s="2">
        <v>0</v>
      </c>
      <c r="G1371" s="3">
        <f t="shared" si="57"/>
        <v>5821.5293199999996</v>
      </c>
      <c r="H1371" s="3">
        <f t="shared" si="58"/>
        <v>0.67000000000007276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42700</v>
      </c>
      <c r="D1387" s="2">
        <f>BILANCA!E384</f>
        <v>0</v>
      </c>
      <c r="E1387" s="2">
        <v>0</v>
      </c>
      <c r="F1387" s="2">
        <v>0</v>
      </c>
      <c r="G1387" s="3">
        <f t="shared" si="59"/>
        <v>16097.9</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27954.74</v>
      </c>
      <c r="D1390" s="2">
        <f>BILANCA!E387</f>
        <v>27954.74</v>
      </c>
      <c r="E1390" s="2">
        <v>0</v>
      </c>
      <c r="F1390" s="2">
        <v>0</v>
      </c>
      <c r="G1390" s="3">
        <f t="shared" ref="G1390:G1399" si="61">B1390/1000*C1390+B1390/500*D1390</f>
        <v>31868.403599999998</v>
      </c>
      <c r="H1390" s="3">
        <f t="shared" ref="H1390:H1399" si="62">ABS(C1390-ROUND(C1390,0))+ABS(D1390-ROUND(D1390,0))</f>
        <v>0.51999999999679858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1022720.35</v>
      </c>
      <c r="D1394" s="2">
        <f>BILANCA!E391</f>
        <v>3356251.33</v>
      </c>
      <c r="E1394" s="2">
        <v>0</v>
      </c>
      <c r="F1394" s="2">
        <v>0</v>
      </c>
      <c r="G1394" s="3">
        <f t="shared" si="61"/>
        <v>2970325.6358400001</v>
      </c>
      <c r="H1394" s="3">
        <f t="shared" si="62"/>
        <v>0.68000000005122274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10790.6</v>
      </c>
      <c r="D1395" s="2">
        <f>BILANCA!E392</f>
        <v>10790.6</v>
      </c>
      <c r="E1395" s="2">
        <v>0</v>
      </c>
      <c r="F1395" s="2">
        <v>0</v>
      </c>
      <c r="G1395" s="3">
        <f t="shared" si="61"/>
        <v>12463.143</v>
      </c>
      <c r="H1395" s="3">
        <f t="shared" si="62"/>
        <v>0.7999999999992724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1208440.55</v>
      </c>
      <c r="E1396" s="2">
        <v>0</v>
      </c>
      <c r="F1396" s="2">
        <v>0</v>
      </c>
      <c r="G1396" s="3">
        <f t="shared" si="61"/>
        <v>932916.10460000008</v>
      </c>
      <c r="H1396" s="3">
        <f t="shared" si="62"/>
        <v>0.44999999995343387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289036.83</v>
      </c>
      <c r="E1399" s="2">
        <v>0</v>
      </c>
      <c r="F1399" s="2">
        <v>0</v>
      </c>
      <c r="G1399" s="3">
        <f t="shared" si="61"/>
        <v>224870.65374000001</v>
      </c>
      <c r="H1399" s="3">
        <f t="shared" si="62"/>
        <v>0.16999999998370185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1002958.72</v>
      </c>
      <c r="D1401" s="7">
        <f>'RAS-funkcijski'!E5</f>
        <v>1641664.42</v>
      </c>
      <c r="E1401" s="7">
        <v>0</v>
      </c>
      <c r="F1401" s="7">
        <v>0</v>
      </c>
      <c r="G1401" s="8">
        <f t="shared" si="52"/>
        <v>4286.2875599999998</v>
      </c>
      <c r="H1401" s="8">
        <f t="shared" si="41"/>
        <v>0.69999999995343387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960279.75</v>
      </c>
      <c r="D1402" s="2">
        <f>'RAS-funkcijski'!E6</f>
        <v>1616945.01</v>
      </c>
      <c r="E1402" s="2">
        <v>0</v>
      </c>
      <c r="F1402" s="2">
        <v>0</v>
      </c>
      <c r="G1402" s="3">
        <f t="shared" si="52"/>
        <v>8388.3395400000009</v>
      </c>
      <c r="H1402" s="3">
        <f t="shared" si="41"/>
        <v>0.26000000000931323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960279.75</v>
      </c>
      <c r="D1403" s="2">
        <f>'RAS-funkcijski'!E7</f>
        <v>1616945.01</v>
      </c>
      <c r="E1403" s="2">
        <v>0</v>
      </c>
      <c r="F1403" s="2">
        <v>0</v>
      </c>
      <c r="G1403" s="3">
        <f t="shared" si="52"/>
        <v>12582.509310000001</v>
      </c>
      <c r="H1403" s="3">
        <f t="shared" si="41"/>
        <v>0.26000000000931323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4250</v>
      </c>
      <c r="D1409" s="2">
        <f>'RAS-funkcijski'!E13</f>
        <v>0</v>
      </c>
      <c r="E1409" s="2">
        <v>0</v>
      </c>
      <c r="F1409" s="2">
        <v>0</v>
      </c>
      <c r="G1409" s="3">
        <f t="shared" si="52"/>
        <v>38.25</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4250</v>
      </c>
      <c r="D1412" s="2">
        <f>'RAS-funkcijski'!E16</f>
        <v>0</v>
      </c>
      <c r="E1412" s="2">
        <v>0</v>
      </c>
      <c r="F1412" s="2">
        <v>0</v>
      </c>
      <c r="G1412" s="3">
        <f t="shared" si="52"/>
        <v>51</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38428.97</v>
      </c>
      <c r="D1416" s="2">
        <f>'RAS-funkcijski'!E20</f>
        <v>24719.41</v>
      </c>
      <c r="E1416" s="2">
        <v>0</v>
      </c>
      <c r="F1416" s="2">
        <v>0</v>
      </c>
      <c r="G1416" s="3">
        <f t="shared" si="52"/>
        <v>1405.88464</v>
      </c>
      <c r="H1416" s="3">
        <f t="shared" si="41"/>
        <v>0.43999999999869033</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1470</v>
      </c>
      <c r="D1418" s="2">
        <f>'RAS-funkcijski'!E22</f>
        <v>2633.52</v>
      </c>
      <c r="E1418" s="2">
        <v>0</v>
      </c>
      <c r="F1418" s="2">
        <v>0</v>
      </c>
      <c r="G1418" s="3">
        <f t="shared" si="52"/>
        <v>121.26671999999999</v>
      </c>
      <c r="H1418" s="3">
        <f t="shared" si="41"/>
        <v>0.48000000000001819</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1470</v>
      </c>
      <c r="D1420" s="2">
        <f>'RAS-funkcijski'!E24</f>
        <v>2633.52</v>
      </c>
      <c r="E1420" s="2">
        <v>0</v>
      </c>
      <c r="F1420" s="2">
        <v>0</v>
      </c>
      <c r="G1420" s="3">
        <f t="shared" si="52"/>
        <v>134.74080000000001</v>
      </c>
      <c r="H1420" s="3">
        <f t="shared" si="41"/>
        <v>0.48000000000001819</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128740</v>
      </c>
      <c r="D1424" s="2">
        <f>'RAS-funkcijski'!E28</f>
        <v>128740</v>
      </c>
      <c r="E1424" s="2">
        <v>0</v>
      </c>
      <c r="F1424" s="2">
        <v>0</v>
      </c>
      <c r="G1424" s="3">
        <f t="shared" si="52"/>
        <v>9269.2800000000007</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128740</v>
      </c>
      <c r="D1426" s="2">
        <f>'RAS-funkcijski'!E30</f>
        <v>128740</v>
      </c>
      <c r="E1426" s="2">
        <v>0</v>
      </c>
      <c r="F1426" s="2">
        <v>0</v>
      </c>
      <c r="G1426" s="3">
        <f t="shared" si="52"/>
        <v>10041.719999999999</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1552010.6300000001</v>
      </c>
      <c r="D1431" s="2">
        <f>'RAS-funkcijski'!E35</f>
        <v>1712261.04</v>
      </c>
      <c r="E1431" s="2">
        <v>0</v>
      </c>
      <c r="F1431" s="2">
        <v>0</v>
      </c>
      <c r="G1431" s="3">
        <f t="shared" si="52"/>
        <v>154272.51400999998</v>
      </c>
      <c r="H1431" s="3">
        <f t="shared" si="41"/>
        <v>0.40999999991618097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119244.16</v>
      </c>
      <c r="D1435" s="2">
        <f>'RAS-funkcijski'!E39</f>
        <v>96791.77</v>
      </c>
      <c r="E1435" s="2">
        <v>0</v>
      </c>
      <c r="F1435" s="2">
        <v>0</v>
      </c>
      <c r="G1435" s="3">
        <f t="shared" si="52"/>
        <v>10948.969500000001</v>
      </c>
      <c r="H1435" s="3">
        <f t="shared" si="41"/>
        <v>0.38999999999941792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119244.16</v>
      </c>
      <c r="D1436" s="2">
        <f>'RAS-funkcijski'!E40</f>
        <v>96791.77</v>
      </c>
      <c r="E1436" s="2">
        <v>0</v>
      </c>
      <c r="F1436" s="2">
        <v>0</v>
      </c>
      <c r="G1436" s="3">
        <f t="shared" si="52"/>
        <v>11261.797199999999</v>
      </c>
      <c r="H1436" s="3">
        <f t="shared" si="41"/>
        <v>0.38999999999941792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963801.4</v>
      </c>
      <c r="D1450" s="2">
        <f>'RAS-funkcijski'!E54</f>
        <v>1198505.8</v>
      </c>
      <c r="E1450" s="2">
        <v>0</v>
      </c>
      <c r="F1450" s="2">
        <v>0</v>
      </c>
      <c r="G1450" s="3">
        <f t="shared" si="52"/>
        <v>168040.65000000002</v>
      </c>
      <c r="H1450" s="3">
        <f t="shared" si="63"/>
        <v>0.59999999997671694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963801.4</v>
      </c>
      <c r="D1451" s="2">
        <f>'RAS-funkcijski'!E55</f>
        <v>1198505.8</v>
      </c>
      <c r="E1451" s="2">
        <v>0</v>
      </c>
      <c r="F1451" s="2">
        <v>0</v>
      </c>
      <c r="G1451" s="3">
        <f t="shared" si="52"/>
        <v>171401.46299999999</v>
      </c>
      <c r="H1451" s="3">
        <f t="shared" si="63"/>
        <v>0.59999999997671694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468965.07</v>
      </c>
      <c r="D1470" s="2">
        <f>'RAS-funkcijski'!E74</f>
        <v>416963.47</v>
      </c>
      <c r="E1470" s="2">
        <v>0</v>
      </c>
      <c r="F1470" s="2">
        <v>0</v>
      </c>
      <c r="G1470" s="3">
        <f t="shared" si="52"/>
        <v>91202.440700000006</v>
      </c>
      <c r="H1470" s="3">
        <f t="shared" si="63"/>
        <v>0.53999999997904524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2109078.88</v>
      </c>
      <c r="D1471" s="2">
        <f>'RAS-funkcijski'!E75</f>
        <v>1296192.23</v>
      </c>
      <c r="E1471" s="2">
        <v>0</v>
      </c>
      <c r="F1471" s="2">
        <v>0</v>
      </c>
      <c r="G1471" s="3">
        <f t="shared" si="52"/>
        <v>333803.89713999996</v>
      </c>
      <c r="H1471" s="3">
        <f t="shared" si="63"/>
        <v>0.35000000009313226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38619.410000000003</v>
      </c>
      <c r="D1472" s="2">
        <f>'RAS-funkcijski'!E76</f>
        <v>116173.26</v>
      </c>
      <c r="E1472" s="2">
        <v>0</v>
      </c>
      <c r="F1472" s="2">
        <v>0</v>
      </c>
      <c r="G1472" s="3">
        <f t="shared" si="52"/>
        <v>19509.546959999996</v>
      </c>
      <c r="H1472" s="3">
        <f t="shared" si="63"/>
        <v>0.66999999999825377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2070459.47</v>
      </c>
      <c r="D1473" s="2">
        <f>'RAS-funkcijski'!E77</f>
        <v>1180018.97</v>
      </c>
      <c r="E1473" s="2">
        <v>0</v>
      </c>
      <c r="F1473" s="2">
        <v>0</v>
      </c>
      <c r="G1473" s="3">
        <f t="shared" si="52"/>
        <v>323426.31092999998</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656116.92000000004</v>
      </c>
      <c r="D1478" s="2">
        <f>'RAS-funkcijski'!E82</f>
        <v>601690.75</v>
      </c>
      <c r="E1478" s="2">
        <v>0</v>
      </c>
      <c r="F1478" s="2">
        <v>0</v>
      </c>
      <c r="G1478" s="3">
        <f t="shared" si="52"/>
        <v>145040.87676000001</v>
      </c>
      <c r="H1478" s="3">
        <f t="shared" si="63"/>
        <v>0.32999999995809048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78733.09</v>
      </c>
      <c r="D1480" s="2">
        <f>'RAS-funkcijski'!E84</f>
        <v>318074.84999999998</v>
      </c>
      <c r="E1480" s="2">
        <v>0</v>
      </c>
      <c r="F1480" s="2">
        <v>0</v>
      </c>
      <c r="G1480" s="3">
        <f t="shared" si="52"/>
        <v>57190.623199999995</v>
      </c>
      <c r="H1480" s="3">
        <f t="shared" si="63"/>
        <v>0.2400000000197906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322818.76</v>
      </c>
      <c r="D1481" s="2">
        <f>'RAS-funkcijski'!E85</f>
        <v>0</v>
      </c>
      <c r="E1481" s="2">
        <v>0</v>
      </c>
      <c r="F1481" s="2">
        <v>0</v>
      </c>
      <c r="G1481" s="3">
        <f t="shared" si="52"/>
        <v>26148.31956</v>
      </c>
      <c r="H1481" s="3">
        <f t="shared" si="63"/>
        <v>0.23999999999068677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53762.16</v>
      </c>
      <c r="D1482" s="2">
        <f>'RAS-funkcijski'!E86</f>
        <v>71278.45</v>
      </c>
      <c r="E1482" s="2">
        <v>0</v>
      </c>
      <c r="F1482" s="2">
        <v>0</v>
      </c>
      <c r="G1482" s="3">
        <f t="shared" si="52"/>
        <v>16098.162920000002</v>
      </c>
      <c r="H1482" s="3">
        <f t="shared" si="63"/>
        <v>0.61000000000058208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200802.91</v>
      </c>
      <c r="D1484" s="2">
        <f>'RAS-funkcijski'!E88</f>
        <v>212337.45</v>
      </c>
      <c r="E1484" s="2">
        <v>0</v>
      </c>
      <c r="F1484" s="2">
        <v>0</v>
      </c>
      <c r="G1484" s="3">
        <f t="shared" si="52"/>
        <v>52540.136040000012</v>
      </c>
      <c r="H1484" s="3">
        <f t="shared" si="63"/>
        <v>0.54000000000814907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12502.17</v>
      </c>
      <c r="D1485" s="2">
        <f>'RAS-funkcijski'!E89</f>
        <v>12253.27</v>
      </c>
      <c r="E1485" s="2">
        <v>0</v>
      </c>
      <c r="F1485" s="2">
        <v>0</v>
      </c>
      <c r="G1485" s="3">
        <f t="shared" si="52"/>
        <v>3145.74035</v>
      </c>
      <c r="H1485" s="3">
        <f t="shared" si="63"/>
        <v>0.44000000000050932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12502.17</v>
      </c>
      <c r="D1502" s="2">
        <f>'RAS-funkcijski'!E106</f>
        <v>12253.27</v>
      </c>
      <c r="E1502" s="2">
        <v>0</v>
      </c>
      <c r="F1502" s="2">
        <v>0</v>
      </c>
      <c r="G1502" s="3">
        <f t="shared" si="52"/>
        <v>3774.8884199999993</v>
      </c>
      <c r="H1502" s="3">
        <f t="shared" si="63"/>
        <v>0.44000000000050932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189060</v>
      </c>
      <c r="D1503" s="2">
        <f>'RAS-funkcijski'!E107</f>
        <v>213314.47</v>
      </c>
      <c r="E1503" s="2">
        <v>0</v>
      </c>
      <c r="F1503" s="2">
        <v>0</v>
      </c>
      <c r="G1503" s="3">
        <f t="shared" si="52"/>
        <v>63415.96082</v>
      </c>
      <c r="H1503" s="3">
        <f t="shared" si="63"/>
        <v>0.47000000000116415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118960</v>
      </c>
      <c r="D1504" s="2">
        <f>'RAS-funkcijski'!E108</f>
        <v>131487.24</v>
      </c>
      <c r="E1504" s="2">
        <v>0</v>
      </c>
      <c r="F1504" s="2">
        <v>0</v>
      </c>
      <c r="G1504" s="3">
        <f t="shared" si="52"/>
        <v>39721.185919999996</v>
      </c>
      <c r="H1504" s="3">
        <f t="shared" si="63"/>
        <v>0.23999999999068677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46000</v>
      </c>
      <c r="D1505" s="2">
        <f>'RAS-funkcijski'!E109</f>
        <v>51327.23</v>
      </c>
      <c r="E1505" s="2">
        <v>0</v>
      </c>
      <c r="F1505" s="2">
        <v>0</v>
      </c>
      <c r="G1505" s="3">
        <f t="shared" si="52"/>
        <v>15608.7183</v>
      </c>
      <c r="H1505" s="3">
        <f t="shared" si="63"/>
        <v>0.23000000000320142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24100</v>
      </c>
      <c r="D1507" s="2">
        <f>'RAS-funkcijski'!E111</f>
        <v>30500</v>
      </c>
      <c r="E1507" s="2">
        <v>0</v>
      </c>
      <c r="F1507" s="2">
        <v>0</v>
      </c>
      <c r="G1507" s="3">
        <f t="shared" si="52"/>
        <v>9105.7000000000007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606704.36</v>
      </c>
      <c r="D1510" s="2">
        <f>'RAS-funkcijski'!E114</f>
        <v>848553.79</v>
      </c>
      <c r="E1510" s="2">
        <v>0</v>
      </c>
      <c r="F1510" s="2">
        <v>0</v>
      </c>
      <c r="G1510" s="3">
        <f t="shared" si="52"/>
        <v>253419.31340000004</v>
      </c>
      <c r="H1510" s="3">
        <f t="shared" si="63"/>
        <v>0.56999999994877726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506872.16</v>
      </c>
      <c r="D1511" s="2">
        <f>'RAS-funkcijski'!E115</f>
        <v>748733.78</v>
      </c>
      <c r="E1511" s="2">
        <v>0</v>
      </c>
      <c r="F1511" s="2">
        <v>0</v>
      </c>
      <c r="G1511" s="3">
        <f t="shared" si="52"/>
        <v>222481.70892</v>
      </c>
      <c r="H1511" s="3">
        <f t="shared" si="63"/>
        <v>0.37999999994644895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506872.16</v>
      </c>
      <c r="D1512" s="2">
        <f>'RAS-funkcijski'!E116</f>
        <v>748733.78</v>
      </c>
      <c r="E1512" s="2">
        <v>0</v>
      </c>
      <c r="F1512" s="2">
        <v>0</v>
      </c>
      <c r="G1512" s="3">
        <f t="shared" si="52"/>
        <v>224486.04864000002</v>
      </c>
      <c r="H1512" s="3">
        <f t="shared" si="63"/>
        <v>0.37999999994644895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99832.2</v>
      </c>
      <c r="D1522" s="2">
        <f>'RAS-funkcijski'!E126</f>
        <v>99820.01</v>
      </c>
      <c r="E1522" s="2">
        <v>0</v>
      </c>
      <c r="F1522" s="2">
        <v>0</v>
      </c>
      <c r="G1522" s="3">
        <f t="shared" si="52"/>
        <v>36535.610839999994</v>
      </c>
      <c r="H1522" s="3">
        <f t="shared" si="63"/>
        <v>0.20999999999185093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150149.49</v>
      </c>
      <c r="D1525" s="2">
        <f>'RAS-funkcijski'!E129</f>
        <v>215217.67</v>
      </c>
      <c r="E1525" s="2">
        <v>0</v>
      </c>
      <c r="F1525" s="2">
        <v>0</v>
      </c>
      <c r="G1525" s="3">
        <f t="shared" si="52"/>
        <v>72573.103750000009</v>
      </c>
      <c r="H1525" s="3">
        <f t="shared" si="63"/>
        <v>0.81999999997788109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1807.77</v>
      </c>
      <c r="D1526" s="2">
        <f>'RAS-funkcijski'!E130</f>
        <v>1962.88</v>
      </c>
      <c r="E1526" s="2">
        <v>0</v>
      </c>
      <c r="F1526" s="2">
        <v>0</v>
      </c>
      <c r="G1526" s="3">
        <f t="shared" si="52"/>
        <v>722.42478000000006</v>
      </c>
      <c r="H1526" s="3">
        <f t="shared" si="63"/>
        <v>0.34999999999990905</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1807.77</v>
      </c>
      <c r="D1528" s="2">
        <f>'RAS-funkcijski'!E132</f>
        <v>1962.88</v>
      </c>
      <c r="E1528" s="2">
        <v>0</v>
      </c>
      <c r="F1528" s="2">
        <v>0</v>
      </c>
      <c r="G1528" s="3">
        <f t="shared" si="52"/>
        <v>733.89184</v>
      </c>
      <c r="H1528" s="3">
        <f t="shared" si="63"/>
        <v>0.34999999999990905</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23947.119999999999</v>
      </c>
      <c r="D1531" s="2">
        <f>'RAS-funkcijski'!E135</f>
        <v>46999.34</v>
      </c>
      <c r="E1531" s="2">
        <v>0</v>
      </c>
      <c r="F1531" s="2">
        <v>0</v>
      </c>
      <c r="G1531" s="3">
        <f t="shared" si="52"/>
        <v>15450.899799999999</v>
      </c>
      <c r="H1531" s="3">
        <f t="shared" si="63"/>
        <v>0.45999999999548891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124394.6</v>
      </c>
      <c r="D1536" s="2">
        <f>'RAS-funkcijski'!E140</f>
        <v>166255.45000000001</v>
      </c>
      <c r="E1536" s="2">
        <v>0</v>
      </c>
      <c r="F1536" s="2">
        <v>0</v>
      </c>
      <c r="G1536" s="3">
        <f t="shared" si="52"/>
        <v>62139.148000000008</v>
      </c>
      <c r="H1536" s="3">
        <f t="shared" si="63"/>
        <v>0.85000000000582077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6408791.1700000009</v>
      </c>
      <c r="D1537" s="14">
        <f>'RAS-funkcijski'!E141</f>
        <v>6672521.1599999992</v>
      </c>
      <c r="E1537" s="14">
        <v>0</v>
      </c>
      <c r="F1537" s="14">
        <v>0</v>
      </c>
      <c r="G1537" s="15">
        <f t="shared" si="52"/>
        <v>2706275.1881300001</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28900</v>
      </c>
      <c r="D1538" s="7">
        <f>'P-VRIO'!E5</f>
        <v>230538.94</v>
      </c>
      <c r="E1538" s="7">
        <v>0</v>
      </c>
      <c r="F1538" s="7">
        <v>0</v>
      </c>
      <c r="G1538" s="8">
        <f t="shared" si="52"/>
        <v>489.97787999999997</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201136.87</v>
      </c>
      <c r="E1539" s="2">
        <v>0</v>
      </c>
      <c r="F1539" s="2">
        <v>0</v>
      </c>
      <c r="G1539" s="3">
        <f t="shared" si="52"/>
        <v>804.54747999999995</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201136.87</v>
      </c>
      <c r="E1540" s="2">
        <v>0</v>
      </c>
      <c r="F1540" s="2">
        <v>0</v>
      </c>
      <c r="G1540" s="3">
        <f t="shared" si="52"/>
        <v>1206.82122</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201136.87</v>
      </c>
      <c r="E1542" s="2">
        <v>0</v>
      </c>
      <c r="F1542" s="2">
        <v>0</v>
      </c>
      <c r="G1542" s="3">
        <f t="shared" si="52"/>
        <v>2011.3687</v>
      </c>
      <c r="H1542" s="3">
        <f t="shared" si="63"/>
        <v>0.13000000000465661</v>
      </c>
      <c r="I1542" s="11">
        <f t="shared" si="64"/>
        <v>261.47793100936616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28900</v>
      </c>
      <c r="D1555" s="2">
        <f>'P-VRIO'!E22</f>
        <v>29402.07</v>
      </c>
      <c r="E1555" s="2">
        <v>0</v>
      </c>
      <c r="F1555" s="2">
        <v>0</v>
      </c>
      <c r="G1555" s="3">
        <f t="shared" si="52"/>
        <v>1578.67452</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28900</v>
      </c>
      <c r="D1556" s="2">
        <f>'P-VRIO'!E23</f>
        <v>13004.92</v>
      </c>
      <c r="E1556" s="2">
        <v>0</v>
      </c>
      <c r="F1556" s="2">
        <v>0</v>
      </c>
      <c r="G1556" s="3">
        <f t="shared" si="52"/>
        <v>1043.2869599999999</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28900</v>
      </c>
      <c r="D1557" s="2">
        <f>'P-VRIO'!E24</f>
        <v>0</v>
      </c>
      <c r="E1557" s="2">
        <v>0</v>
      </c>
      <c r="F1557" s="2">
        <v>0</v>
      </c>
      <c r="G1557" s="3">
        <f t="shared" si="52"/>
        <v>578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13004.92</v>
      </c>
      <c r="E1558" s="2">
        <v>0</v>
      </c>
      <c r="F1558" s="2">
        <v>0</v>
      </c>
      <c r="G1558" s="3">
        <f t="shared" si="52"/>
        <v>546.20663999999999</v>
      </c>
      <c r="H1558" s="3">
        <f t="shared" si="63"/>
        <v>7.999999999992724E-2</v>
      </c>
      <c r="I1558" s="11">
        <f t="shared" si="66"/>
        <v>43.696531199960255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16397.150000000001</v>
      </c>
      <c r="E1563" s="2">
        <v>0</v>
      </c>
      <c r="F1563" s="2">
        <v>0</v>
      </c>
      <c r="G1563" s="3">
        <f t="shared" si="52"/>
        <v>852.65179999999998</v>
      </c>
      <c r="H1563" s="3">
        <f t="shared" si="63"/>
        <v>0.15000000000145519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16397.150000000001</v>
      </c>
      <c r="E1569" s="2">
        <v>0</v>
      </c>
      <c r="F1569" s="2">
        <v>0</v>
      </c>
      <c r="G1569" s="3">
        <f t="shared" si="52"/>
        <v>1049.4176000000002</v>
      </c>
      <c r="H1569" s="3">
        <f t="shared" si="63"/>
        <v>0.15000000000145519</v>
      </c>
      <c r="I1569" s="11">
        <f t="shared" si="67"/>
        <v>157.41264000152714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1222031.72</v>
      </c>
      <c r="D1582" s="7"/>
      <c r="E1582" s="7">
        <v>0</v>
      </c>
      <c r="F1582" s="7">
        <v>0</v>
      </c>
      <c r="G1582" s="8">
        <f t="shared" ref="G1582:G1686" si="70">B1582/1000*C1582</f>
        <v>1222.03172</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7329311.21</v>
      </c>
      <c r="D1583" s="2">
        <v>0</v>
      </c>
      <c r="E1583" s="2">
        <v>0</v>
      </c>
      <c r="F1583" s="2">
        <v>0</v>
      </c>
      <c r="G1583" s="3">
        <f t="shared" si="70"/>
        <v>14658.62242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165219.92000000001</v>
      </c>
      <c r="D1584" s="2">
        <v>0</v>
      </c>
      <c r="E1584" s="2">
        <v>0</v>
      </c>
      <c r="F1584" s="2">
        <v>0</v>
      </c>
      <c r="G1584" s="3">
        <f t="shared" si="70"/>
        <v>495.65976000000006</v>
      </c>
      <c r="H1584" s="3">
        <f t="shared" si="71"/>
        <v>7.9999999987194315E-2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4420664.1500000004</v>
      </c>
      <c r="D1585" s="2">
        <v>0</v>
      </c>
      <c r="E1585" s="2">
        <v>0</v>
      </c>
      <c r="F1585" s="2">
        <v>0</v>
      </c>
      <c r="G1585" s="3">
        <f t="shared" si="70"/>
        <v>17682.656600000002</v>
      </c>
      <c r="H1585" s="3">
        <f t="shared" si="71"/>
        <v>0.15000000037252903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677665.57</v>
      </c>
      <c r="D1586" s="2">
        <v>0</v>
      </c>
      <c r="E1586" s="2">
        <v>0</v>
      </c>
      <c r="F1586" s="2">
        <v>0</v>
      </c>
      <c r="G1586" s="3">
        <f t="shared" si="70"/>
        <v>3388.3278499999997</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1571253.79</v>
      </c>
      <c r="D1587" s="2">
        <v>0</v>
      </c>
      <c r="E1587" s="2">
        <v>0</v>
      </c>
      <c r="F1587" s="2">
        <v>0</v>
      </c>
      <c r="G1587" s="3">
        <f t="shared" si="70"/>
        <v>9427.5227400000003</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32534.639999999999</v>
      </c>
      <c r="D1588" s="2">
        <v>0</v>
      </c>
      <c r="E1588" s="2">
        <v>0</v>
      </c>
      <c r="F1588" s="2">
        <v>0</v>
      </c>
      <c r="G1588" s="3">
        <f t="shared" si="70"/>
        <v>227.74248</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1281757.03</v>
      </c>
      <c r="D1589" s="2">
        <v>0</v>
      </c>
      <c r="E1589" s="2">
        <v>0</v>
      </c>
      <c r="F1589" s="2">
        <v>0</v>
      </c>
      <c r="G1589" s="3">
        <f t="shared" si="70"/>
        <v>10254.05624</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279842.5</v>
      </c>
      <c r="D1591" s="2">
        <v>0</v>
      </c>
      <c r="E1591" s="2">
        <v>0</v>
      </c>
      <c r="F1591" s="2">
        <v>0</v>
      </c>
      <c r="G1591" s="3">
        <f t="shared" si="70"/>
        <v>2798.4250000000002</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427265.94</v>
      </c>
      <c r="D1592" s="2">
        <v>0</v>
      </c>
      <c r="E1592" s="2">
        <v>0</v>
      </c>
      <c r="F1592" s="2">
        <v>0</v>
      </c>
      <c r="G1592" s="3">
        <f t="shared" si="70"/>
        <v>4699.9253399999998</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150344.68</v>
      </c>
      <c r="D1593" s="2">
        <v>0</v>
      </c>
      <c r="E1593" s="2">
        <v>0</v>
      </c>
      <c r="F1593" s="2">
        <v>0</v>
      </c>
      <c r="G1593" s="3">
        <f t="shared" si="70"/>
        <v>1804.13616</v>
      </c>
      <c r="H1593" s="3">
        <f t="shared" si="71"/>
        <v>0.32000000000698492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2229502.27</v>
      </c>
      <c r="D1594" s="2">
        <v>0</v>
      </c>
      <c r="E1594" s="2">
        <v>0</v>
      </c>
      <c r="F1594" s="2">
        <v>0</v>
      </c>
      <c r="G1594" s="3">
        <f t="shared" si="70"/>
        <v>28983.52951</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513924.87</v>
      </c>
      <c r="D1601" s="2">
        <v>0</v>
      </c>
      <c r="E1601" s="2">
        <v>0</v>
      </c>
      <c r="F1601" s="2">
        <v>0</v>
      </c>
      <c r="G1601" s="3">
        <f>B1601/1000*C1601</f>
        <v>10278.4974</v>
      </c>
      <c r="H1601" s="3">
        <f>ABS(C1601-ROUND(C1601,0))</f>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7108149.8999999994</v>
      </c>
      <c r="D1602" s="2">
        <v>0</v>
      </c>
      <c r="E1602" s="2">
        <v>0</v>
      </c>
      <c r="F1602" s="2">
        <v>0</v>
      </c>
      <c r="G1602" s="3">
        <f t="shared" si="70"/>
        <v>149271.14790000001</v>
      </c>
      <c r="H1602" s="3">
        <f t="shared" si="71"/>
        <v>0.10000000055879354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155385.29</v>
      </c>
      <c r="D1603" s="2">
        <v>0</v>
      </c>
      <c r="E1603" s="2">
        <v>0</v>
      </c>
      <c r="F1603" s="2">
        <v>0</v>
      </c>
      <c r="G1603" s="3">
        <f t="shared" si="70"/>
        <v>3418.4763800000001</v>
      </c>
      <c r="H1603" s="3">
        <f t="shared" si="71"/>
        <v>0.29000000000814907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4264640.5199999996</v>
      </c>
      <c r="D1604" s="2">
        <v>0</v>
      </c>
      <c r="E1604" s="2">
        <v>0</v>
      </c>
      <c r="F1604" s="2">
        <v>0</v>
      </c>
      <c r="G1604" s="3">
        <f t="shared" si="70"/>
        <v>98086.73195999999</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666611.19999999995</v>
      </c>
      <c r="D1605" s="2">
        <v>0</v>
      </c>
      <c r="E1605" s="2">
        <v>0</v>
      </c>
      <c r="F1605" s="2">
        <v>0</v>
      </c>
      <c r="G1605" s="3">
        <f t="shared" si="70"/>
        <v>15998.668799999999</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1461039.23</v>
      </c>
      <c r="D1606" s="2">
        <v>0</v>
      </c>
      <c r="E1606" s="2">
        <v>0</v>
      </c>
      <c r="F1606" s="2">
        <v>0</v>
      </c>
      <c r="G1606" s="3">
        <f t="shared" si="70"/>
        <v>36525.980750000002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34654.550000000003</v>
      </c>
      <c r="D1607" s="2">
        <v>0</v>
      </c>
      <c r="E1607" s="2">
        <v>0</v>
      </c>
      <c r="F1607" s="2">
        <v>0</v>
      </c>
      <c r="G1607" s="3">
        <f t="shared" si="70"/>
        <v>901.01830000000007</v>
      </c>
      <c r="H1607" s="3">
        <f t="shared" si="71"/>
        <v>0.44999999999708962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1255686.45</v>
      </c>
      <c r="D1608" s="2">
        <v>0</v>
      </c>
      <c r="E1608" s="2">
        <v>0</v>
      </c>
      <c r="F1608" s="2">
        <v>0</v>
      </c>
      <c r="G1608" s="3">
        <f t="shared" si="70"/>
        <v>33903.534149999999</v>
      </c>
      <c r="H1608" s="3">
        <f t="shared" si="71"/>
        <v>0.44999999995343387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279401.98</v>
      </c>
      <c r="D1610" s="2">
        <v>0</v>
      </c>
      <c r="E1610" s="2">
        <v>0</v>
      </c>
      <c r="F1610" s="2">
        <v>0</v>
      </c>
      <c r="G1610" s="3">
        <f t="shared" si="70"/>
        <v>8102.6574199999995</v>
      </c>
      <c r="H1610" s="3">
        <f t="shared" si="71"/>
        <v>2.0000000018626451E-2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405111.15</v>
      </c>
      <c r="D1611" s="2">
        <v>0</v>
      </c>
      <c r="E1611" s="2">
        <v>0</v>
      </c>
      <c r="F1611" s="2">
        <v>0</v>
      </c>
      <c r="G1611" s="3">
        <f t="shared" si="70"/>
        <v>12153.334500000001</v>
      </c>
      <c r="H1611" s="3">
        <f t="shared" si="71"/>
        <v>0.15000000002328306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162135.96</v>
      </c>
      <c r="D1612" s="2">
        <v>0</v>
      </c>
      <c r="E1612" s="2">
        <v>0</v>
      </c>
      <c r="F1612" s="2">
        <v>0</v>
      </c>
      <c r="G1612" s="3">
        <f t="shared" si="70"/>
        <v>5026.2147599999998</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1938470.76</v>
      </c>
      <c r="D1613" s="2">
        <v>0</v>
      </c>
      <c r="E1613" s="2">
        <v>0</v>
      </c>
      <c r="F1613" s="2">
        <v>0</v>
      </c>
      <c r="G1613" s="3">
        <f t="shared" si="70"/>
        <v>62031.064320000005</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79378.92</v>
      </c>
      <c r="D1614" s="2">
        <v>0</v>
      </c>
      <c r="E1614" s="2">
        <v>0</v>
      </c>
      <c r="F1614" s="2">
        <v>0</v>
      </c>
      <c r="G1614" s="3">
        <f t="shared" si="70"/>
        <v>2619.5043599999999</v>
      </c>
      <c r="H1614" s="3">
        <f t="shared" si="71"/>
        <v>8.000000000174623E-2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79378.92</v>
      </c>
      <c r="D1618" s="2">
        <v>0</v>
      </c>
      <c r="E1618" s="2">
        <v>0</v>
      </c>
      <c r="F1618" s="2">
        <v>0</v>
      </c>
      <c r="G1618" s="3">
        <f t="shared" si="70"/>
        <v>2937.0200399999999</v>
      </c>
      <c r="H1618" s="3">
        <f t="shared" si="71"/>
        <v>8.000000000174623E-2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670274.41</v>
      </c>
      <c r="D1620" s="2">
        <v>0</v>
      </c>
      <c r="E1620" s="2">
        <v>0</v>
      </c>
      <c r="F1620" s="2">
        <v>0</v>
      </c>
      <c r="G1620" s="3">
        <f>B1620/1000*C1620</f>
        <v>26140.701990000001</v>
      </c>
      <c r="H1620" s="3">
        <f>ABS(C1620-ROUND(C1620,0))</f>
        <v>0.41000000003259629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1443193.0300000003</v>
      </c>
      <c r="D1621" s="2">
        <v>0</v>
      </c>
      <c r="E1621" s="2">
        <v>0</v>
      </c>
      <c r="F1621" s="2">
        <v>0</v>
      </c>
      <c r="G1621" s="3">
        <f t="shared" si="70"/>
        <v>57727.721200000015</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2490.9499999999998</v>
      </c>
      <c r="D1622" s="2">
        <v>0</v>
      </c>
      <c r="E1622" s="2">
        <v>0</v>
      </c>
      <c r="F1622" s="2">
        <v>0</v>
      </c>
      <c r="G1622" s="3">
        <f t="shared" si="70"/>
        <v>102.12895</v>
      </c>
      <c r="H1622" s="3">
        <f t="shared" si="71"/>
        <v>5.0000000000181899E-2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2490.9499999999998</v>
      </c>
      <c r="D1628" s="2">
        <v>0</v>
      </c>
      <c r="E1628" s="2">
        <v>0</v>
      </c>
      <c r="F1628" s="2">
        <v>0</v>
      </c>
      <c r="G1628" s="3">
        <f t="shared" si="70"/>
        <v>117.07464999999999</v>
      </c>
      <c r="H1628" s="3">
        <f t="shared" si="71"/>
        <v>5.0000000000181899E-2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2080.9499999999998</v>
      </c>
      <c r="D1634" s="2">
        <v>0</v>
      </c>
      <c r="E1634" s="2">
        <v>0</v>
      </c>
      <c r="F1634" s="2">
        <v>0</v>
      </c>
      <c r="G1634" s="3">
        <f t="shared" si="70"/>
        <v>110.29034999999999</v>
      </c>
      <c r="H1634" s="3">
        <f t="shared" si="71"/>
        <v>5.0000000000181899E-2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1782.2</v>
      </c>
      <c r="D1635" s="2">
        <v>0</v>
      </c>
      <c r="E1635" s="2">
        <v>0</v>
      </c>
      <c r="F1635" s="2">
        <v>0</v>
      </c>
      <c r="G1635" s="3">
        <f t="shared" si="70"/>
        <v>96.238799999999998</v>
      </c>
      <c r="H1635" s="3">
        <f t="shared" si="71"/>
        <v>0.20000000000004547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298.75</v>
      </c>
      <c r="D1637" s="2">
        <v>0</v>
      </c>
      <c r="E1637" s="2">
        <v>0</v>
      </c>
      <c r="F1637" s="2">
        <v>0</v>
      </c>
      <c r="G1637" s="3">
        <f t="shared" si="70"/>
        <v>16.73</v>
      </c>
      <c r="H1637" s="3">
        <f t="shared" si="71"/>
        <v>0.25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410</v>
      </c>
      <c r="D1644" s="2">
        <v>0</v>
      </c>
      <c r="E1644" s="2">
        <v>0</v>
      </c>
      <c r="F1644" s="2">
        <v>0</v>
      </c>
      <c r="G1644" s="3">
        <f t="shared" si="70"/>
        <v>25.830000000000002</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410</v>
      </c>
      <c r="D1645" s="2">
        <v>0</v>
      </c>
      <c r="E1645" s="2">
        <v>0</v>
      </c>
      <c r="F1645" s="2">
        <v>0</v>
      </c>
      <c r="G1645" s="3">
        <f t="shared" si="70"/>
        <v>26.240000000000002</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1440702.08</v>
      </c>
      <c r="D1681" s="2">
        <v>0</v>
      </c>
      <c r="E1681" s="2">
        <v>0</v>
      </c>
      <c r="F1681" s="2">
        <v>0</v>
      </c>
      <c r="G1681" s="3">
        <f t="shared" si="70"/>
        <v>144070.20800000001</v>
      </c>
      <c r="H1681" s="3">
        <f t="shared" si="71"/>
        <v>8.0000000074505806E-2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9834.6299999999992</v>
      </c>
      <c r="D1682" s="2">
        <v>0</v>
      </c>
      <c r="E1682" s="2">
        <v>0</v>
      </c>
      <c r="F1682" s="2">
        <v>0</v>
      </c>
      <c r="G1682" s="3">
        <f t="shared" si="70"/>
        <v>993.29763000000003</v>
      </c>
      <c r="H1682" s="3">
        <f t="shared" si="71"/>
        <v>0.37000000000080036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315490.67</v>
      </c>
      <c r="D1683" s="2">
        <v>0</v>
      </c>
      <c r="E1683" s="2">
        <v>0</v>
      </c>
      <c r="F1683" s="2">
        <v>0</v>
      </c>
      <c r="G1683" s="3">
        <f t="shared" si="70"/>
        <v>32180.048339999998</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296910.09000000003</v>
      </c>
      <c r="D1684" s="2">
        <v>0</v>
      </c>
      <c r="E1684" s="2">
        <v>0</v>
      </c>
      <c r="F1684" s="2">
        <v>0</v>
      </c>
      <c r="G1684" s="3">
        <f t="shared" si="70"/>
        <v>30581.739270000002</v>
      </c>
      <c r="H1684" s="3">
        <f t="shared" si="71"/>
        <v>9.0000000025611371E-2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669531.34</v>
      </c>
      <c r="D1685" s="2">
        <v>0</v>
      </c>
      <c r="E1685" s="2">
        <v>0</v>
      </c>
      <c r="F1685" s="2">
        <v>0</v>
      </c>
      <c r="G1685" s="3">
        <f>B1685/1000*C1685</f>
        <v>69631.259359999996</v>
      </c>
      <c r="H1685" s="3">
        <f>ABS(C1685-ROUND(C1685,0))</f>
        <v>0.33999999996740371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148935.35</v>
      </c>
      <c r="D1686" s="14">
        <v>0</v>
      </c>
      <c r="E1686" s="14">
        <v>0</v>
      </c>
      <c r="F1686" s="14">
        <v>0</v>
      </c>
      <c r="G1686" s="15">
        <f t="shared" si="70"/>
        <v>15638.21175</v>
      </c>
      <c r="H1686" s="15">
        <f t="shared" si="71"/>
        <v>0.35000000000582077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26240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5703962.0399999991</v>
      </c>
      <c r="I17" s="275">
        <f>'PR-RAS'!E6</f>
        <v>7068609.7199999988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5623238.0299999993</v>
      </c>
      <c r="I18" s="275">
        <f>'PR-RAS'!E152</f>
        <v>4443018.8900000006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4374733.58</v>
      </c>
      <c r="I19" s="275">
        <f>'PR-RAS'!E649</f>
        <v>4673903.2199999988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13835116.650000002</v>
      </c>
      <c r="I22" s="275">
        <f>BILANCA!E7</f>
        <v>15865205.870000001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5574001.9300000006</v>
      </c>
      <c r="I23" s="275">
        <f>BILANCA!E69</f>
        <v>7426886.6899999995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1222031.72</v>
      </c>
      <c r="I24" s="275">
        <f>BILANCA!E177</f>
        <v>1443193.0300000003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18187086.859999999</v>
      </c>
      <c r="I25" s="275">
        <f>BILANCA!E251</f>
        <v>21848899.530000001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1002958.72</v>
      </c>
      <c r="I27" s="275">
        <f>'RAS-funkcijski'!E5</f>
        <v>1641664.42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1552010.6300000001</v>
      </c>
      <c r="I28" s="275">
        <f>'RAS-funkcijski'!E35</f>
        <v>1712261.04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200802.91</v>
      </c>
      <c r="I29" s="275">
        <f>'RAS-funkcijski'!E88</f>
        <v>212337.45</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606704.36</v>
      </c>
      <c r="I30" s="275">
        <f>'RAS-funkcijski'!E114</f>
        <v>848553.79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6408791.1700000009</v>
      </c>
      <c r="I31" s="275">
        <f>'RAS-funkcijski'!E141</f>
        <v>6672521.1599999992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28900</v>
      </c>
      <c r="I33" s="275">
        <f>'P-VRIO'!E5</f>
        <v>230538.94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28900</v>
      </c>
      <c r="I34" s="275">
        <f>'P-VRIO'!E22</f>
        <v>29402.07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1222031.72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1443193.0300000003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2490.9499999999998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1440702.08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5703962.0399999991</v>
      </c>
      <c r="E6" s="60">
        <f>E7+E43+E49+E82+E106+E125+E134+E140</f>
        <v>7068609.7199999988</v>
      </c>
      <c r="F6" s="45">
        <f t="shared" ref="F6:F132" si="0">IF(D6&lt;&gt;0,IF(E6/D6&gt;=100,"&gt;&gt;100",E6/D6*100),"-")</f>
        <v>123.92455753439762</v>
      </c>
    </row>
    <row r="7" spans="1:24" ht="12.75" customHeight="1" x14ac:dyDescent="0.2">
      <c r="A7" s="63">
        <v>61</v>
      </c>
      <c r="B7" s="220" t="s">
        <v>17</v>
      </c>
      <c r="C7" s="247" t="s">
        <v>18</v>
      </c>
      <c r="D7" s="60">
        <f>D8+D17+D23+D29+D36+D39</f>
        <v>3035398.88</v>
      </c>
      <c r="E7" s="60">
        <f>E8+E17+E23+E29+E36+E39</f>
        <v>4018789.8499999996</v>
      </c>
      <c r="F7" s="45">
        <f t="shared" si="0"/>
        <v>132.39742152108852</v>
      </c>
    </row>
    <row r="8" spans="1:24" ht="12.75" customHeight="1" x14ac:dyDescent="0.2">
      <c r="A8" s="63">
        <v>611</v>
      </c>
      <c r="B8" s="220" t="s">
        <v>19</v>
      </c>
      <c r="C8" s="247" t="s">
        <v>20</v>
      </c>
      <c r="D8" s="60">
        <f>SUM(D9:D14)-D15-D16</f>
        <v>2662811.5300000003</v>
      </c>
      <c r="E8" s="60">
        <f>SUM(E9:E14)-E15-E16</f>
        <v>3598386.9099999997</v>
      </c>
      <c r="F8" s="45">
        <f t="shared" si="0"/>
        <v>135.13487039768074</v>
      </c>
    </row>
    <row r="9" spans="1:24" ht="12.75" customHeight="1" x14ac:dyDescent="0.2">
      <c r="A9" s="63">
        <v>6111</v>
      </c>
      <c r="B9" s="65" t="s">
        <v>21</v>
      </c>
      <c r="C9" s="247" t="s">
        <v>22</v>
      </c>
      <c r="D9" s="194">
        <v>2546827.7799999998</v>
      </c>
      <c r="E9" s="194">
        <v>3007725.67</v>
      </c>
      <c r="F9" s="45">
        <f t="shared" si="0"/>
        <v>118.09693979386388</v>
      </c>
    </row>
    <row r="10" spans="1:24" ht="12.75" customHeight="1" x14ac:dyDescent="0.2">
      <c r="A10" s="63">
        <v>6112</v>
      </c>
      <c r="B10" s="65" t="s">
        <v>23</v>
      </c>
      <c r="C10" s="247" t="s">
        <v>24</v>
      </c>
      <c r="D10" s="194">
        <v>113406.04</v>
      </c>
      <c r="E10" s="194">
        <v>114041.38</v>
      </c>
      <c r="F10" s="45">
        <f t="shared" si="0"/>
        <v>100.56023471060274</v>
      </c>
    </row>
    <row r="11" spans="1:24" ht="12.75" customHeight="1" x14ac:dyDescent="0.2">
      <c r="A11" s="63">
        <v>6113</v>
      </c>
      <c r="B11" s="65" t="s">
        <v>25</v>
      </c>
      <c r="C11" s="247" t="s">
        <v>26</v>
      </c>
      <c r="D11" s="194">
        <v>108366.25</v>
      </c>
      <c r="E11" s="194">
        <v>170235.61</v>
      </c>
      <c r="F11" s="45">
        <f t="shared" si="0"/>
        <v>157.0928310244195</v>
      </c>
    </row>
    <row r="12" spans="1:24" ht="12.75" customHeight="1" x14ac:dyDescent="0.2">
      <c r="A12" s="63">
        <v>6114</v>
      </c>
      <c r="B12" s="65" t="s">
        <v>27</v>
      </c>
      <c r="C12" s="247" t="s">
        <v>28</v>
      </c>
      <c r="D12" s="194">
        <v>123285.99</v>
      </c>
      <c r="E12" s="194">
        <v>600819.66</v>
      </c>
      <c r="F12" s="45">
        <f t="shared" si="0"/>
        <v>487.33814766787367</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229074.53</v>
      </c>
      <c r="E15" s="194">
        <v>294435.40999999997</v>
      </c>
      <c r="F15" s="45">
        <f t="shared" si="0"/>
        <v>128.53258282359019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365359.97</v>
      </c>
      <c r="E23" s="60">
        <f t="shared" si="2"/>
        <v>411277.08</v>
      </c>
      <c r="F23" s="45">
        <f t="shared" si="0"/>
        <v>112.5676356936421</v>
      </c>
    </row>
    <row r="24" spans="1:6" ht="12.75" customHeight="1" x14ac:dyDescent="0.2">
      <c r="A24" s="63">
        <v>6131</v>
      </c>
      <c r="B24" s="65" t="s">
        <v>51</v>
      </c>
      <c r="C24" s="247" t="s">
        <v>52</v>
      </c>
      <c r="D24" s="194">
        <v>86.92</v>
      </c>
      <c r="E24" s="194">
        <v>7091.58</v>
      </c>
      <c r="F24" s="45">
        <f t="shared" si="0"/>
        <v>8158.7436723423834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365273.05</v>
      </c>
      <c r="E27" s="194">
        <v>404185.5</v>
      </c>
      <c r="F27" s="45">
        <f t="shared" si="0"/>
        <v>110.65297590391627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7227.38</v>
      </c>
      <c r="E29" s="60">
        <f>SUM(E30:E35)</f>
        <v>9125.8599999999988</v>
      </c>
      <c r="F29" s="45">
        <f t="shared" si="0"/>
        <v>126.26788684142799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7227.38</v>
      </c>
      <c r="E31" s="194">
        <v>8993.14</v>
      </c>
      <c r="F31" s="45">
        <f t="shared" si="0"/>
        <v>124.43153673945469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132.72</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203610.21</v>
      </c>
      <c r="E49" s="60">
        <f>E50+E53+E58+E61+E64+E68+E71+E74+E77</f>
        <v>631127.59</v>
      </c>
      <c r="F49" s="45">
        <f t="shared" si="0"/>
        <v>309.9685374323812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173227.94</v>
      </c>
      <c r="E58" s="60">
        <f t="shared" si="9"/>
        <v>631127.59</v>
      </c>
      <c r="F58" s="45">
        <f t="shared" si="0"/>
        <v>364.33359999547417</v>
      </c>
    </row>
    <row r="59" spans="1:6" ht="24" x14ac:dyDescent="0.2">
      <c r="A59" s="63">
        <v>6331</v>
      </c>
      <c r="B59" s="65" t="s">
        <v>121</v>
      </c>
      <c r="C59" s="247" t="s">
        <v>122</v>
      </c>
      <c r="D59" s="194">
        <v>47137.96</v>
      </c>
      <c r="E59" s="194">
        <v>57006.2</v>
      </c>
      <c r="F59" s="45">
        <f t="shared" si="0"/>
        <v>120.93480498519665</v>
      </c>
    </row>
    <row r="60" spans="1:6" ht="24" x14ac:dyDescent="0.2">
      <c r="A60" s="63">
        <v>6332</v>
      </c>
      <c r="B60" s="65" t="s">
        <v>123</v>
      </c>
      <c r="C60" s="247" t="s">
        <v>124</v>
      </c>
      <c r="D60" s="194">
        <v>126089.98</v>
      </c>
      <c r="E60" s="194">
        <v>574121.39</v>
      </c>
      <c r="F60" s="45">
        <f t="shared" si="0"/>
        <v>455.32673571682699</v>
      </c>
    </row>
    <row r="61" spans="1:6" ht="12.75" customHeight="1" x14ac:dyDescent="0.2">
      <c r="A61" s="63">
        <v>634</v>
      </c>
      <c r="B61" s="65" t="s">
        <v>125</v>
      </c>
      <c r="C61" s="247" t="s">
        <v>126</v>
      </c>
      <c r="D61" s="60">
        <f t="shared" ref="D61:E61" si="10">SUM(D62:D63)</f>
        <v>3450</v>
      </c>
      <c r="E61" s="60">
        <f t="shared" si="10"/>
        <v>0</v>
      </c>
      <c r="F61" s="45">
        <f t="shared" si="0"/>
        <v>0</v>
      </c>
    </row>
    <row r="62" spans="1:6" ht="12.75" customHeight="1" x14ac:dyDescent="0.2">
      <c r="A62" s="63">
        <v>6341</v>
      </c>
      <c r="B62" s="65" t="s">
        <v>127</v>
      </c>
      <c r="C62" s="247" t="s">
        <v>128</v>
      </c>
      <c r="D62" s="194">
        <v>3450</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26932.27</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26932.27</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47505.249999999993</v>
      </c>
      <c r="E82" s="60">
        <f t="shared" si="15"/>
        <v>40286.759999999995</v>
      </c>
      <c r="F82" s="45">
        <f t="shared" si="0"/>
        <v>84.804858410386217</v>
      </c>
    </row>
    <row r="83" spans="1:6" ht="12.75" customHeight="1" x14ac:dyDescent="0.2">
      <c r="A83" s="63">
        <v>641</v>
      </c>
      <c r="B83" s="64" t="s">
        <v>169</v>
      </c>
      <c r="C83" s="247" t="s">
        <v>170</v>
      </c>
      <c r="D83" s="60">
        <f t="shared" ref="D83:E83" si="16">SUM(D84:D90)</f>
        <v>7643.45</v>
      </c>
      <c r="E83" s="60">
        <f t="shared" si="16"/>
        <v>7978.53</v>
      </c>
      <c r="F83" s="45">
        <f t="shared" si="0"/>
        <v>104.38388424075515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41.57</v>
      </c>
      <c r="E85" s="194">
        <v>51.4</v>
      </c>
      <c r="F85" s="45">
        <f t="shared" si="0"/>
        <v>123.64686071686313</v>
      </c>
    </row>
    <row r="86" spans="1:6" ht="12.75" customHeight="1" x14ac:dyDescent="0.2">
      <c r="A86" s="63">
        <v>6414</v>
      </c>
      <c r="B86" s="64" t="s">
        <v>175</v>
      </c>
      <c r="C86" s="247" t="s">
        <v>176</v>
      </c>
      <c r="D86" s="194">
        <v>7601.88</v>
      </c>
      <c r="E86" s="194">
        <v>7927.13</v>
      </c>
      <c r="F86" s="45">
        <f t="shared" si="0"/>
        <v>104.27854688577037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39861.799999999996</v>
      </c>
      <c r="E91" s="60">
        <f t="shared" si="17"/>
        <v>32308.229999999996</v>
      </c>
      <c r="F91" s="45">
        <f t="shared" si="0"/>
        <v>81.050604839721245</v>
      </c>
    </row>
    <row r="92" spans="1:6" ht="12.75" customHeight="1" x14ac:dyDescent="0.2">
      <c r="A92" s="63">
        <v>6421</v>
      </c>
      <c r="B92" s="64" t="s">
        <v>187</v>
      </c>
      <c r="C92" s="247" t="s">
        <v>188</v>
      </c>
      <c r="D92" s="194">
        <v>13315.16</v>
      </c>
      <c r="E92" s="194">
        <v>6685.28</v>
      </c>
      <c r="F92" s="45">
        <f t="shared" si="0"/>
        <v>50.208033549728285</v>
      </c>
    </row>
    <row r="93" spans="1:6" ht="12.75" customHeight="1" x14ac:dyDescent="0.2">
      <c r="A93" s="63">
        <v>6422</v>
      </c>
      <c r="B93" s="64" t="s">
        <v>189</v>
      </c>
      <c r="C93" s="247" t="s">
        <v>190</v>
      </c>
      <c r="D93" s="194">
        <v>10134.25</v>
      </c>
      <c r="E93" s="194">
        <v>10559.64</v>
      </c>
      <c r="F93" s="45">
        <f t="shared" si="0"/>
        <v>104.19754791918494</v>
      </c>
    </row>
    <row r="94" spans="1:6" ht="12.75" customHeight="1" x14ac:dyDescent="0.2">
      <c r="A94" s="63">
        <v>6423</v>
      </c>
      <c r="B94" s="64" t="s">
        <v>191</v>
      </c>
      <c r="C94" s="247" t="s">
        <v>192</v>
      </c>
      <c r="D94" s="194">
        <v>10090.07</v>
      </c>
      <c r="E94" s="194">
        <v>10470.82</v>
      </c>
      <c r="F94" s="45">
        <f t="shared" si="0"/>
        <v>103.77351197761759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6322.32</v>
      </c>
      <c r="E97" s="194">
        <v>4592.49</v>
      </c>
      <c r="F97" s="45">
        <f t="shared" si="0"/>
        <v>72.639315947310479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2368312.2600000002</v>
      </c>
      <c r="E106" s="60">
        <f>E107+E112+E120+E124</f>
        <v>2230791.59</v>
      </c>
      <c r="F106" s="45">
        <f t="shared" si="0"/>
        <v>94.193304982511023</v>
      </c>
    </row>
    <row r="107" spans="1:6" ht="12.75" customHeight="1" x14ac:dyDescent="0.2">
      <c r="A107" s="63">
        <v>651</v>
      </c>
      <c r="B107" s="64" t="s">
        <v>217</v>
      </c>
      <c r="C107" s="247" t="s">
        <v>218</v>
      </c>
      <c r="D107" s="60">
        <f t="shared" ref="D107:E107" si="19">SUM(D108:D111)</f>
        <v>259.22000000000003</v>
      </c>
      <c r="E107" s="60">
        <f t="shared" si="19"/>
        <v>98.81</v>
      </c>
      <c r="F107" s="45">
        <f t="shared" si="0"/>
        <v>38.118200756114497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259.22000000000003</v>
      </c>
      <c r="E110" s="194">
        <v>98.81</v>
      </c>
      <c r="F110" s="45">
        <f t="shared" si="0"/>
        <v>38.118200756114497</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74464</v>
      </c>
      <c r="E112" s="60">
        <f t="shared" si="20"/>
        <v>37232.94</v>
      </c>
      <c r="F112" s="45">
        <f t="shared" si="0"/>
        <v>50.001262354963472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4560.17</v>
      </c>
      <c r="E114" s="194">
        <v>71.650000000000006</v>
      </c>
      <c r="F114" s="45">
        <f t="shared" si="0"/>
        <v>1.5712133538881228</v>
      </c>
    </row>
    <row r="115" spans="1:6" ht="12.75" customHeight="1" x14ac:dyDescent="0.2">
      <c r="A115" s="63">
        <v>6524</v>
      </c>
      <c r="B115" s="64" t="s">
        <v>233</v>
      </c>
      <c r="C115" s="247" t="s">
        <v>234</v>
      </c>
      <c r="D115" s="194">
        <v>24096.29</v>
      </c>
      <c r="E115" s="194">
        <v>16575.07</v>
      </c>
      <c r="F115" s="45">
        <f t="shared" si="0"/>
        <v>68.78681323971449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45807.54</v>
      </c>
      <c r="E117" s="194">
        <v>20586.22</v>
      </c>
      <c r="F117" s="45">
        <f t="shared" si="0"/>
        <v>44.940680071446756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2293589.04</v>
      </c>
      <c r="E120" s="60">
        <f t="shared" si="21"/>
        <v>2193459.84</v>
      </c>
      <c r="F120" s="45">
        <f t="shared" si="0"/>
        <v>95.634387928536654</v>
      </c>
    </row>
    <row r="121" spans="1:6" ht="12.75" customHeight="1" x14ac:dyDescent="0.2">
      <c r="A121" s="63">
        <v>6531</v>
      </c>
      <c r="B121" s="64" t="s">
        <v>245</v>
      </c>
      <c r="C121" s="247" t="s">
        <v>246</v>
      </c>
      <c r="D121" s="194">
        <v>689177.96</v>
      </c>
      <c r="E121" s="194">
        <v>597337.9</v>
      </c>
      <c r="F121" s="45">
        <f t="shared" si="0"/>
        <v>86.673970247104251</v>
      </c>
    </row>
    <row r="122" spans="1:6" ht="12.75" customHeight="1" x14ac:dyDescent="0.2">
      <c r="A122" s="63">
        <v>6532</v>
      </c>
      <c r="B122" s="64" t="s">
        <v>247</v>
      </c>
      <c r="C122" s="247" t="s">
        <v>248</v>
      </c>
      <c r="D122" s="194">
        <v>1604411.08</v>
      </c>
      <c r="E122" s="194">
        <v>1596121.94</v>
      </c>
      <c r="F122" s="45">
        <f t="shared" si="0"/>
        <v>99.483353106736203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47968.049999999996</v>
      </c>
      <c r="E125" s="60">
        <f t="shared" si="22"/>
        <v>143017.26999999999</v>
      </c>
      <c r="F125" s="45">
        <f t="shared" si="0"/>
        <v>298.1511026610421</v>
      </c>
    </row>
    <row r="126" spans="1:6" ht="12.75" customHeight="1" x14ac:dyDescent="0.2">
      <c r="A126" s="63">
        <v>661</v>
      </c>
      <c r="B126" s="65" t="s">
        <v>255</v>
      </c>
      <c r="C126" s="247" t="s">
        <v>256</v>
      </c>
      <c r="D126" s="60">
        <f t="shared" ref="D126:E126" si="23">SUM(D127:D128)</f>
        <v>47968.049999999996</v>
      </c>
      <c r="E126" s="60">
        <f t="shared" si="23"/>
        <v>49346.07</v>
      </c>
      <c r="F126" s="45">
        <f t="shared" si="0"/>
        <v>102.87278719897932</v>
      </c>
    </row>
    <row r="127" spans="1:6" ht="12.75" customHeight="1" x14ac:dyDescent="0.2">
      <c r="A127" s="63">
        <v>6614</v>
      </c>
      <c r="B127" s="65" t="s">
        <v>257</v>
      </c>
      <c r="C127" s="247" t="s">
        <v>258</v>
      </c>
      <c r="D127" s="194">
        <v>814.03</v>
      </c>
      <c r="E127" s="194">
        <v>2074.9299999999998</v>
      </c>
      <c r="F127" s="45">
        <f t="shared" si="0"/>
        <v>254.8960112035183</v>
      </c>
    </row>
    <row r="128" spans="1:6" ht="12.75" customHeight="1" x14ac:dyDescent="0.2">
      <c r="A128" s="63">
        <v>6615</v>
      </c>
      <c r="B128" s="65" t="s">
        <v>259</v>
      </c>
      <c r="C128" s="247" t="s">
        <v>260</v>
      </c>
      <c r="D128" s="194">
        <v>47154.02</v>
      </c>
      <c r="E128" s="194">
        <v>47271.14</v>
      </c>
      <c r="F128" s="45">
        <f t="shared" si="0"/>
        <v>100.24837755084297</v>
      </c>
    </row>
    <row r="129" spans="1:6" ht="36" x14ac:dyDescent="0.2">
      <c r="A129" s="63">
        <v>663</v>
      </c>
      <c r="B129" s="182" t="s">
        <v>261</v>
      </c>
      <c r="C129" s="247" t="s">
        <v>262</v>
      </c>
      <c r="D129" s="60">
        <f t="shared" ref="D129:E129" si="24">SUM(D130:D133)</f>
        <v>0</v>
      </c>
      <c r="E129" s="60">
        <f t="shared" si="24"/>
        <v>93671.2</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93671.2</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1167.3900000000001</v>
      </c>
      <c r="E140" s="60">
        <f t="shared" si="28"/>
        <v>4596.66</v>
      </c>
      <c r="F140" s="45">
        <f t="shared" si="26"/>
        <v>393.75530028525168</v>
      </c>
    </row>
    <row r="141" spans="1:6" ht="12.75" customHeight="1" x14ac:dyDescent="0.2">
      <c r="A141" s="63">
        <v>681</v>
      </c>
      <c r="B141" s="65" t="s">
        <v>285</v>
      </c>
      <c r="C141" s="247" t="s">
        <v>286</v>
      </c>
      <c r="D141" s="60">
        <f t="shared" ref="D141:E141" si="29">SUM(D142:D150)</f>
        <v>0</v>
      </c>
      <c r="E141" s="60">
        <f t="shared" si="29"/>
        <v>619.34</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619.34</v>
      </c>
      <c r="F150" s="45" t="str">
        <f t="shared" si="26"/>
        <v>-</v>
      </c>
    </row>
    <row r="151" spans="1:6" ht="12.75" customHeight="1" x14ac:dyDescent="0.2">
      <c r="A151" s="63">
        <v>683</v>
      </c>
      <c r="B151" s="64" t="s">
        <v>305</v>
      </c>
      <c r="C151" s="247" t="s">
        <v>306</v>
      </c>
      <c r="D151" s="194">
        <v>1167.3900000000001</v>
      </c>
      <c r="E151" s="194">
        <v>3977.32</v>
      </c>
      <c r="F151" s="45">
        <f t="shared" si="26"/>
        <v>340.70190767438476</v>
      </c>
    </row>
    <row r="152" spans="1:6" ht="12.75" customHeight="1" x14ac:dyDescent="0.2">
      <c r="A152" s="63">
        <v>3</v>
      </c>
      <c r="B152" s="64" t="s">
        <v>307</v>
      </c>
      <c r="C152" s="247" t="s">
        <v>13</v>
      </c>
      <c r="D152" s="60">
        <f>D153+D164+D202+D221+D230+D262+D273</f>
        <v>5623238.0299999993</v>
      </c>
      <c r="E152" s="60">
        <f>E153+E164+E202+E221+E230+E262+E273</f>
        <v>4443018.8900000006</v>
      </c>
      <c r="F152" s="45">
        <f t="shared" si="26"/>
        <v>79.011752059871469</v>
      </c>
    </row>
    <row r="153" spans="1:6" ht="12.75" customHeight="1" x14ac:dyDescent="0.2">
      <c r="A153" s="63">
        <v>31</v>
      </c>
      <c r="B153" s="64" t="s">
        <v>308</v>
      </c>
      <c r="C153" s="247" t="s">
        <v>309</v>
      </c>
      <c r="D153" s="60">
        <f t="shared" ref="D153:E153" si="30">D154+D159+D160</f>
        <v>476903.62</v>
      </c>
      <c r="E153" s="60">
        <f t="shared" si="30"/>
        <v>677362.6100000001</v>
      </c>
      <c r="F153" s="45">
        <f t="shared" si="26"/>
        <v>142.03343853837808</v>
      </c>
    </row>
    <row r="154" spans="1:6" ht="12.75" customHeight="1" x14ac:dyDescent="0.2">
      <c r="A154" s="63">
        <v>311</v>
      </c>
      <c r="B154" s="64" t="s">
        <v>310</v>
      </c>
      <c r="C154" s="247" t="s">
        <v>311</v>
      </c>
      <c r="D154" s="60">
        <f t="shared" ref="D154:E154" si="31">SUM(D155:D158)</f>
        <v>332122.98</v>
      </c>
      <c r="E154" s="60">
        <f t="shared" si="31"/>
        <v>486081.56</v>
      </c>
      <c r="F154" s="45">
        <f t="shared" si="26"/>
        <v>146.35589503623027</v>
      </c>
    </row>
    <row r="155" spans="1:6" ht="12.75" customHeight="1" x14ac:dyDescent="0.2">
      <c r="A155" s="63">
        <v>3111</v>
      </c>
      <c r="B155" s="64" t="s">
        <v>312</v>
      </c>
      <c r="C155" s="247" t="s">
        <v>313</v>
      </c>
      <c r="D155" s="194">
        <v>332122.98</v>
      </c>
      <c r="E155" s="194">
        <v>486081.56</v>
      </c>
      <c r="F155" s="45">
        <f t="shared" si="26"/>
        <v>146.35589503623027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90701.68</v>
      </c>
      <c r="E159" s="194">
        <v>111077.61</v>
      </c>
      <c r="F159" s="45">
        <f t="shared" si="26"/>
        <v>122.46477683765065</v>
      </c>
    </row>
    <row r="160" spans="1:6" ht="12.75" customHeight="1" x14ac:dyDescent="0.2">
      <c r="A160" s="63">
        <v>313</v>
      </c>
      <c r="B160" s="65" t="s">
        <v>322</v>
      </c>
      <c r="C160" s="247" t="s">
        <v>323</v>
      </c>
      <c r="D160" s="60">
        <f t="shared" ref="D160:E160" si="32">SUM(D161:D163)</f>
        <v>54078.96</v>
      </c>
      <c r="E160" s="60">
        <f t="shared" si="32"/>
        <v>80203.44</v>
      </c>
      <c r="F160" s="45">
        <f t="shared" si="26"/>
        <v>148.30802959228507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54078.96</v>
      </c>
      <c r="E162" s="194">
        <v>80203.44</v>
      </c>
      <c r="F162" s="45">
        <f t="shared" si="26"/>
        <v>148.30802959228507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1401738.8599999999</v>
      </c>
      <c r="E164" s="60">
        <f>E165+E170+E178+E188+E189+E194</f>
        <v>1550303.5000000002</v>
      </c>
      <c r="F164" s="45">
        <f t="shared" si="26"/>
        <v>110.59859608943141</v>
      </c>
    </row>
    <row r="165" spans="1:6" ht="12.75" customHeight="1" x14ac:dyDescent="0.2">
      <c r="A165" s="63">
        <v>321</v>
      </c>
      <c r="B165" s="64" t="s">
        <v>332</v>
      </c>
      <c r="C165" s="247" t="s">
        <v>333</v>
      </c>
      <c r="D165" s="60">
        <f t="shared" ref="D165:E165" si="33">SUM(D166:D169)</f>
        <v>19554.989999999998</v>
      </c>
      <c r="E165" s="60">
        <f t="shared" si="33"/>
        <v>17013.07</v>
      </c>
      <c r="F165" s="45">
        <f t="shared" si="26"/>
        <v>87.001169522459492</v>
      </c>
    </row>
    <row r="166" spans="1:6" ht="12.75" customHeight="1" x14ac:dyDescent="0.2">
      <c r="A166" s="63">
        <v>3211</v>
      </c>
      <c r="B166" s="64" t="s">
        <v>334</v>
      </c>
      <c r="C166" s="247" t="s">
        <v>335</v>
      </c>
      <c r="D166" s="194">
        <v>1015.99</v>
      </c>
      <c r="E166" s="194">
        <v>1098.3</v>
      </c>
      <c r="F166" s="45">
        <f t="shared" si="26"/>
        <v>108.10145769151272</v>
      </c>
    </row>
    <row r="167" spans="1:6" ht="12.75" customHeight="1" x14ac:dyDescent="0.2">
      <c r="A167" s="63">
        <v>3212</v>
      </c>
      <c r="B167" s="64" t="s">
        <v>336</v>
      </c>
      <c r="C167" s="247" t="s">
        <v>337</v>
      </c>
      <c r="D167" s="194">
        <v>12319.75</v>
      </c>
      <c r="E167" s="194">
        <v>13373.11</v>
      </c>
      <c r="F167" s="45">
        <f t="shared" si="26"/>
        <v>108.55017350189738</v>
      </c>
    </row>
    <row r="168" spans="1:6" ht="12.75" customHeight="1" x14ac:dyDescent="0.2">
      <c r="A168" s="63">
        <v>3213</v>
      </c>
      <c r="B168" s="64" t="s">
        <v>338</v>
      </c>
      <c r="C168" s="247" t="s">
        <v>339</v>
      </c>
      <c r="D168" s="194">
        <v>6196.25</v>
      </c>
      <c r="E168" s="194">
        <v>2527.66</v>
      </c>
      <c r="F168" s="45">
        <f t="shared" si="26"/>
        <v>40.793383094613681</v>
      </c>
    </row>
    <row r="169" spans="1:6" ht="12.75" customHeight="1" x14ac:dyDescent="0.2">
      <c r="A169" s="63">
        <v>3214</v>
      </c>
      <c r="B169" s="64" t="s">
        <v>340</v>
      </c>
      <c r="C169" s="247" t="s">
        <v>341</v>
      </c>
      <c r="D169" s="194">
        <v>23</v>
      </c>
      <c r="E169" s="194">
        <v>14</v>
      </c>
      <c r="F169" s="45">
        <f t="shared" si="26"/>
        <v>60.869565217391312</v>
      </c>
    </row>
    <row r="170" spans="1:6" ht="12.75" customHeight="1" x14ac:dyDescent="0.2">
      <c r="A170" s="63">
        <v>322</v>
      </c>
      <c r="B170" s="64" t="s">
        <v>342</v>
      </c>
      <c r="C170" s="247" t="s">
        <v>343</v>
      </c>
      <c r="D170" s="60">
        <f t="shared" ref="D170:E170" si="34">SUM(D171:D177)</f>
        <v>46626.409999999996</v>
      </c>
      <c r="E170" s="60">
        <f t="shared" si="34"/>
        <v>47137.570000000007</v>
      </c>
      <c r="F170" s="45">
        <f t="shared" si="26"/>
        <v>101.09628856264081</v>
      </c>
    </row>
    <row r="171" spans="1:6" ht="12.75" customHeight="1" x14ac:dyDescent="0.2">
      <c r="A171" s="63">
        <v>3221</v>
      </c>
      <c r="B171" s="64" t="s">
        <v>344</v>
      </c>
      <c r="C171" s="247" t="s">
        <v>345</v>
      </c>
      <c r="D171" s="194">
        <v>7737.87</v>
      </c>
      <c r="E171" s="194">
        <v>6494.44</v>
      </c>
      <c r="F171" s="45">
        <f t="shared" si="26"/>
        <v>83.930590718117514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34180.019999999997</v>
      </c>
      <c r="E173" s="194">
        <v>36970.33</v>
      </c>
      <c r="F173" s="45">
        <f t="shared" si="26"/>
        <v>108.16357041335847</v>
      </c>
    </row>
    <row r="174" spans="1:6" ht="12.75" customHeight="1" x14ac:dyDescent="0.2">
      <c r="A174" s="63">
        <v>3224</v>
      </c>
      <c r="B174" s="65" t="s">
        <v>350</v>
      </c>
      <c r="C174" s="247" t="s">
        <v>351</v>
      </c>
      <c r="D174" s="194">
        <v>4272.21</v>
      </c>
      <c r="E174" s="194">
        <v>1499.9</v>
      </c>
      <c r="F174" s="45">
        <f t="shared" si="26"/>
        <v>35.108292897586963</v>
      </c>
    </row>
    <row r="175" spans="1:6" ht="12.75" customHeight="1" x14ac:dyDescent="0.2">
      <c r="A175" s="63">
        <v>3225</v>
      </c>
      <c r="B175" s="65" t="s">
        <v>352</v>
      </c>
      <c r="C175" s="247" t="s">
        <v>353</v>
      </c>
      <c r="D175" s="194">
        <v>436.31</v>
      </c>
      <c r="E175" s="194">
        <v>1518.15</v>
      </c>
      <c r="F175" s="45">
        <f t="shared" si="26"/>
        <v>347.95214411771445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654.75</v>
      </c>
      <c r="F177" s="45" t="str">
        <f t="shared" si="26"/>
        <v>-</v>
      </c>
    </row>
    <row r="178" spans="1:6" ht="12.75" customHeight="1" x14ac:dyDescent="0.2">
      <c r="A178" s="63">
        <v>323</v>
      </c>
      <c r="B178" s="65" t="s">
        <v>358</v>
      </c>
      <c r="C178" s="247" t="s">
        <v>359</v>
      </c>
      <c r="D178" s="60">
        <f t="shared" ref="D178:E178" si="35">SUM(D179:D187)</f>
        <v>1278880.03</v>
      </c>
      <c r="E178" s="60">
        <f t="shared" si="35"/>
        <v>1402065.4600000002</v>
      </c>
      <c r="F178" s="45">
        <f t="shared" si="26"/>
        <v>109.63228974652144</v>
      </c>
    </row>
    <row r="179" spans="1:6" ht="12.75" customHeight="1" x14ac:dyDescent="0.2">
      <c r="A179" s="63">
        <v>3231</v>
      </c>
      <c r="B179" s="65" t="s">
        <v>360</v>
      </c>
      <c r="C179" s="247" t="s">
        <v>361</v>
      </c>
      <c r="D179" s="194">
        <v>16074.26</v>
      </c>
      <c r="E179" s="194">
        <v>17078.72</v>
      </c>
      <c r="F179" s="45">
        <f t="shared" si="26"/>
        <v>106.24887242087662</v>
      </c>
    </row>
    <row r="180" spans="1:6" ht="12.75" customHeight="1" x14ac:dyDescent="0.2">
      <c r="A180" s="63">
        <v>3232</v>
      </c>
      <c r="B180" s="65" t="s">
        <v>362</v>
      </c>
      <c r="C180" s="247" t="s">
        <v>363</v>
      </c>
      <c r="D180" s="194">
        <v>928117.98</v>
      </c>
      <c r="E180" s="194">
        <v>937206.75</v>
      </c>
      <c r="F180" s="45">
        <f t="shared" si="26"/>
        <v>100.97926882097468</v>
      </c>
    </row>
    <row r="181" spans="1:6" ht="12.75" customHeight="1" x14ac:dyDescent="0.2">
      <c r="A181" s="63">
        <v>3233</v>
      </c>
      <c r="B181" s="65" t="s">
        <v>364</v>
      </c>
      <c r="C181" s="247" t="s">
        <v>365</v>
      </c>
      <c r="D181" s="194">
        <v>30806.82</v>
      </c>
      <c r="E181" s="194">
        <v>20848.27</v>
      </c>
      <c r="F181" s="45">
        <f t="shared" si="26"/>
        <v>67.674203309526916</v>
      </c>
    </row>
    <row r="182" spans="1:6" ht="12.75" customHeight="1" x14ac:dyDescent="0.2">
      <c r="A182" s="63">
        <v>3234</v>
      </c>
      <c r="B182" s="65" t="s">
        <v>366</v>
      </c>
      <c r="C182" s="247" t="s">
        <v>367</v>
      </c>
      <c r="D182" s="194">
        <v>44311.53</v>
      </c>
      <c r="E182" s="194">
        <v>124919</v>
      </c>
      <c r="F182" s="45">
        <f t="shared" si="26"/>
        <v>281.91082546687062</v>
      </c>
    </row>
    <row r="183" spans="1:6" ht="12.75" customHeight="1" x14ac:dyDescent="0.2">
      <c r="A183" s="63">
        <v>3235</v>
      </c>
      <c r="B183" s="64" t="s">
        <v>368</v>
      </c>
      <c r="C183" s="247" t="s">
        <v>369</v>
      </c>
      <c r="D183" s="194">
        <v>53779.86</v>
      </c>
      <c r="E183" s="194">
        <v>53327.33</v>
      </c>
      <c r="F183" s="45">
        <f t="shared" si="26"/>
        <v>99.15855117510533</v>
      </c>
    </row>
    <row r="184" spans="1:6" ht="12.75" customHeight="1" x14ac:dyDescent="0.2">
      <c r="A184" s="63">
        <v>3236</v>
      </c>
      <c r="B184" s="64" t="s">
        <v>370</v>
      </c>
      <c r="C184" s="247" t="s">
        <v>371</v>
      </c>
      <c r="D184" s="194">
        <v>10525.18</v>
      </c>
      <c r="E184" s="194">
        <v>17877.099999999999</v>
      </c>
      <c r="F184" s="45">
        <f t="shared" si="26"/>
        <v>169.85077689882738</v>
      </c>
    </row>
    <row r="185" spans="1:6" ht="12.75" customHeight="1" x14ac:dyDescent="0.2">
      <c r="A185" s="63">
        <v>3237</v>
      </c>
      <c r="B185" s="64" t="s">
        <v>372</v>
      </c>
      <c r="C185" s="247" t="s">
        <v>373</v>
      </c>
      <c r="D185" s="194">
        <v>69420.55</v>
      </c>
      <c r="E185" s="194">
        <v>72588.820000000007</v>
      </c>
      <c r="F185" s="45">
        <f t="shared" si="26"/>
        <v>104.56387913953434</v>
      </c>
    </row>
    <row r="186" spans="1:6" ht="12.75" customHeight="1" x14ac:dyDescent="0.2">
      <c r="A186" s="63">
        <v>3238</v>
      </c>
      <c r="B186" s="64" t="s">
        <v>374</v>
      </c>
      <c r="C186" s="247" t="s">
        <v>375</v>
      </c>
      <c r="D186" s="194">
        <v>41663.019999999997</v>
      </c>
      <c r="E186" s="194">
        <v>46793.64</v>
      </c>
      <c r="F186" s="45">
        <f t="shared" si="26"/>
        <v>112.31456577079626</v>
      </c>
    </row>
    <row r="187" spans="1:6" ht="12.75" customHeight="1" x14ac:dyDescent="0.2">
      <c r="A187" s="63">
        <v>3239</v>
      </c>
      <c r="B187" s="64" t="s">
        <v>376</v>
      </c>
      <c r="C187" s="247" t="s">
        <v>377</v>
      </c>
      <c r="D187" s="194">
        <v>84180.83</v>
      </c>
      <c r="E187" s="194">
        <v>111425.83</v>
      </c>
      <c r="F187" s="45">
        <f t="shared" si="26"/>
        <v>132.36485076234101</v>
      </c>
    </row>
    <row r="188" spans="1:6" ht="12.75" customHeight="1" x14ac:dyDescent="0.2">
      <c r="A188" s="63">
        <v>324</v>
      </c>
      <c r="B188" s="64" t="s">
        <v>378</v>
      </c>
      <c r="C188" s="247" t="s">
        <v>379</v>
      </c>
      <c r="D188" s="194">
        <v>1563.21</v>
      </c>
      <c r="E188" s="194">
        <v>722.58</v>
      </c>
      <c r="F188" s="45">
        <f t="shared" si="26"/>
        <v>46.22411576179784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55114.219999999994</v>
      </c>
      <c r="E194" s="60">
        <f t="shared" si="36"/>
        <v>83364.819999999992</v>
      </c>
      <c r="F194" s="45">
        <f t="shared" si="26"/>
        <v>151.2582778092478</v>
      </c>
    </row>
    <row r="195" spans="1:6" ht="12.75" customHeight="1" x14ac:dyDescent="0.2">
      <c r="A195" s="63">
        <v>3291</v>
      </c>
      <c r="B195" s="183" t="s">
        <v>392</v>
      </c>
      <c r="C195" s="247" t="s">
        <v>393</v>
      </c>
      <c r="D195" s="194">
        <v>15619.41</v>
      </c>
      <c r="E195" s="194">
        <v>40941.08</v>
      </c>
      <c r="F195" s="45">
        <f t="shared" si="26"/>
        <v>262.11668686589314</v>
      </c>
    </row>
    <row r="196" spans="1:6" ht="12.75" customHeight="1" x14ac:dyDescent="0.2">
      <c r="A196" s="63">
        <v>3292</v>
      </c>
      <c r="B196" s="64" t="s">
        <v>394</v>
      </c>
      <c r="C196" s="247" t="s">
        <v>395</v>
      </c>
      <c r="D196" s="194">
        <v>8349.36</v>
      </c>
      <c r="E196" s="194">
        <v>7259.56</v>
      </c>
      <c r="F196" s="45">
        <f t="shared" si="26"/>
        <v>86.947502563070699</v>
      </c>
    </row>
    <row r="197" spans="1:6" ht="12.75" customHeight="1" x14ac:dyDescent="0.2">
      <c r="A197" s="63">
        <v>3293</v>
      </c>
      <c r="B197" s="64" t="s">
        <v>396</v>
      </c>
      <c r="C197" s="247" t="s">
        <v>397</v>
      </c>
      <c r="D197" s="194">
        <v>18490.62</v>
      </c>
      <c r="E197" s="194">
        <v>16636.009999999998</v>
      </c>
      <c r="F197" s="45">
        <f t="shared" si="26"/>
        <v>89.969995597767948</v>
      </c>
    </row>
    <row r="198" spans="1:6" ht="12.75" customHeight="1" x14ac:dyDescent="0.2">
      <c r="A198" s="63">
        <v>3294</v>
      </c>
      <c r="B198" s="64" t="s">
        <v>398</v>
      </c>
      <c r="C198" s="247" t="s">
        <v>399</v>
      </c>
      <c r="D198" s="194">
        <v>2654.24</v>
      </c>
      <c r="E198" s="194">
        <v>4327.24</v>
      </c>
      <c r="F198" s="45">
        <f t="shared" si="26"/>
        <v>163.03122551088072</v>
      </c>
    </row>
    <row r="199" spans="1:6" ht="12.75" customHeight="1" x14ac:dyDescent="0.2">
      <c r="A199" s="63">
        <v>3295</v>
      </c>
      <c r="B199" s="64" t="s">
        <v>400</v>
      </c>
      <c r="C199" s="247" t="s">
        <v>401</v>
      </c>
      <c r="D199" s="194">
        <v>9204.81</v>
      </c>
      <c r="E199" s="194">
        <v>10896.73</v>
      </c>
      <c r="F199" s="45">
        <f t="shared" si="26"/>
        <v>118.38082480789936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795.78</v>
      </c>
      <c r="E201" s="194">
        <v>3304.2</v>
      </c>
      <c r="F201" s="45">
        <f t="shared" si="26"/>
        <v>415.21526049913291</v>
      </c>
    </row>
    <row r="202" spans="1:6" ht="12.75" customHeight="1" x14ac:dyDescent="0.2">
      <c r="A202" s="63">
        <v>34</v>
      </c>
      <c r="B202" s="183" t="s">
        <v>406</v>
      </c>
      <c r="C202" s="247" t="s">
        <v>407</v>
      </c>
      <c r="D202" s="60">
        <f t="shared" ref="D202:E202" si="37">D203+D208+D216</f>
        <v>45563.48</v>
      </c>
      <c r="E202" s="60">
        <f t="shared" si="37"/>
        <v>32534.639999999999</v>
      </c>
      <c r="F202" s="45">
        <f t="shared" si="26"/>
        <v>71.405081438028873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38428.97</v>
      </c>
      <c r="E208" s="60">
        <f t="shared" si="39"/>
        <v>24719.41</v>
      </c>
      <c r="F208" s="45">
        <f t="shared" si="26"/>
        <v>64.32493506851732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38428.97</v>
      </c>
      <c r="E211" s="194">
        <v>24719.41</v>
      </c>
      <c r="F211" s="45">
        <f t="shared" si="26"/>
        <v>64.32493506851732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7134.51</v>
      </c>
      <c r="E216" s="60">
        <f t="shared" si="40"/>
        <v>7815.2300000000005</v>
      </c>
      <c r="F216" s="45">
        <f t="shared" si="26"/>
        <v>109.54122988123922</v>
      </c>
    </row>
    <row r="217" spans="1:6" ht="12.75" customHeight="1" x14ac:dyDescent="0.2">
      <c r="A217" s="63">
        <v>3431</v>
      </c>
      <c r="B217" s="182" t="s">
        <v>436</v>
      </c>
      <c r="C217" s="247" t="s">
        <v>437</v>
      </c>
      <c r="D217" s="194">
        <v>6779.02</v>
      </c>
      <c r="E217" s="194">
        <v>7747.35</v>
      </c>
      <c r="F217" s="45">
        <f t="shared" si="26"/>
        <v>114.28421807281879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4.42</v>
      </c>
      <c r="E219" s="194">
        <v>67.88</v>
      </c>
      <c r="F219" s="45">
        <f t="shared" si="26"/>
        <v>1535.7466063348415</v>
      </c>
    </row>
    <row r="220" spans="1:6" ht="12.75" customHeight="1" x14ac:dyDescent="0.2">
      <c r="A220" s="63">
        <v>3434</v>
      </c>
      <c r="B220" s="65" t="s">
        <v>442</v>
      </c>
      <c r="C220" s="247" t="s">
        <v>443</v>
      </c>
      <c r="D220" s="194">
        <v>351.07</v>
      </c>
      <c r="E220" s="194">
        <v>0</v>
      </c>
      <c r="F220" s="45">
        <f t="shared" si="26"/>
        <v>0</v>
      </c>
    </row>
    <row r="221" spans="1:6" ht="12.75" customHeight="1" x14ac:dyDescent="0.2">
      <c r="A221" s="63">
        <v>35</v>
      </c>
      <c r="B221" s="65" t="s">
        <v>444</v>
      </c>
      <c r="C221" s="247" t="s">
        <v>445</v>
      </c>
      <c r="D221" s="60">
        <f t="shared" ref="D221:E221" si="41">D222+D225+D229</f>
        <v>1037665.4099999999</v>
      </c>
      <c r="E221" s="60">
        <f t="shared" si="41"/>
        <v>1281757.03</v>
      </c>
      <c r="F221" s="45">
        <f t="shared" si="26"/>
        <v>123.52315280510315</v>
      </c>
    </row>
    <row r="222" spans="1:6" ht="24" x14ac:dyDescent="0.2">
      <c r="A222" s="63">
        <v>351</v>
      </c>
      <c r="B222" s="65" t="s">
        <v>446</v>
      </c>
      <c r="C222" s="247" t="s">
        <v>447</v>
      </c>
      <c r="D222" s="60">
        <f t="shared" ref="D222:E222" si="42">SUM(D223:D224)</f>
        <v>378057.04</v>
      </c>
      <c r="E222" s="60">
        <f t="shared" si="42"/>
        <v>474465</v>
      </c>
      <c r="F222" s="45">
        <f t="shared" si="26"/>
        <v>125.50090324994345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378057.04</v>
      </c>
      <c r="E224" s="194">
        <v>474465</v>
      </c>
      <c r="F224" s="45">
        <f t="shared" si="26"/>
        <v>125.50090324994345</v>
      </c>
    </row>
    <row r="225" spans="1:6" ht="36" x14ac:dyDescent="0.2">
      <c r="A225" s="63">
        <v>352</v>
      </c>
      <c r="B225" s="65" t="s">
        <v>452</v>
      </c>
      <c r="C225" s="247" t="s">
        <v>453</v>
      </c>
      <c r="D225" s="60">
        <f t="shared" ref="D225:E225" si="43">SUM(D226:D228)</f>
        <v>659608.37</v>
      </c>
      <c r="E225" s="60">
        <f t="shared" si="43"/>
        <v>807292.03</v>
      </c>
      <c r="F225" s="45">
        <f t="shared" si="26"/>
        <v>122.389597633517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474722.17</v>
      </c>
      <c r="E227" s="194">
        <v>697240.26</v>
      </c>
      <c r="F227" s="45">
        <f t="shared" si="26"/>
        <v>146.87333014171216</v>
      </c>
    </row>
    <row r="228" spans="1:6" ht="12.75" customHeight="1" x14ac:dyDescent="0.2">
      <c r="A228" s="63">
        <v>3523</v>
      </c>
      <c r="B228" s="64" t="s">
        <v>458</v>
      </c>
      <c r="C228" s="247" t="s">
        <v>459</v>
      </c>
      <c r="D228" s="194">
        <v>184886.2</v>
      </c>
      <c r="E228" s="194">
        <v>110051.77</v>
      </c>
      <c r="F228" s="45">
        <f t="shared" si="26"/>
        <v>59.524058583063521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100774.13</v>
      </c>
      <c r="E230" s="60">
        <f>E231+E234+E237+E242+E246+E250+E254+E257</f>
        <v>190717.95</v>
      </c>
      <c r="F230" s="45">
        <f t="shared" ref="F230:F245" si="44">IF(D230&lt;&gt;0,IF(E230/D230&gt;=100,"&gt;&gt;100",E230/D230*100),"-")</f>
        <v>189.25288662874092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22912.09</v>
      </c>
      <c r="E237" s="60">
        <f t="shared" si="47"/>
        <v>120168.94</v>
      </c>
      <c r="F237" s="45">
        <f t="shared" si="44"/>
        <v>524.47829944802061</v>
      </c>
    </row>
    <row r="238" spans="1:6" ht="12" x14ac:dyDescent="0.2">
      <c r="A238" s="63">
        <v>3631</v>
      </c>
      <c r="B238" s="65" t="s">
        <v>478</v>
      </c>
      <c r="C238" s="247" t="s">
        <v>479</v>
      </c>
      <c r="D238" s="194">
        <v>22912.09</v>
      </c>
      <c r="E238" s="194">
        <v>25721.34</v>
      </c>
      <c r="F238" s="45">
        <f t="shared" si="44"/>
        <v>112.26099408652811</v>
      </c>
    </row>
    <row r="239" spans="1:6" ht="12" x14ac:dyDescent="0.2">
      <c r="A239" s="63">
        <v>3632</v>
      </c>
      <c r="B239" s="65" t="s">
        <v>480</v>
      </c>
      <c r="C239" s="247" t="s">
        <v>481</v>
      </c>
      <c r="D239" s="194">
        <v>0</v>
      </c>
      <c r="E239" s="194">
        <v>94447.6</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77862.040000000008</v>
      </c>
      <c r="E246" s="60">
        <f t="shared" si="48"/>
        <v>70549.010000000009</v>
      </c>
      <c r="F246" s="45">
        <f t="shared" ref="F246:F249" si="49">IF(D246&lt;&gt;0,IF(E246/D246&gt;=100,"&gt;&gt;100",E246/D246*100),"-")</f>
        <v>90.607708197730247</v>
      </c>
    </row>
    <row r="247" spans="1:6" ht="12.75" customHeight="1" x14ac:dyDescent="0.2">
      <c r="A247" s="63" t="s">
        <v>493</v>
      </c>
      <c r="B247" s="64" t="s">
        <v>494</v>
      </c>
      <c r="C247" s="247" t="s">
        <v>493</v>
      </c>
      <c r="D247" s="194">
        <v>52967.55</v>
      </c>
      <c r="E247" s="194">
        <v>10620</v>
      </c>
      <c r="F247" s="45">
        <f t="shared" si="49"/>
        <v>20.050011752478639</v>
      </c>
    </row>
    <row r="248" spans="1:6" ht="12.75" customHeight="1" x14ac:dyDescent="0.2">
      <c r="A248" s="63" t="s">
        <v>495</v>
      </c>
      <c r="B248" s="64" t="s">
        <v>496</v>
      </c>
      <c r="C248" s="247" t="s">
        <v>495</v>
      </c>
      <c r="D248" s="194">
        <v>24894.49</v>
      </c>
      <c r="E248" s="194">
        <v>59929.01</v>
      </c>
      <c r="F248" s="45">
        <f t="shared" si="49"/>
        <v>240.73202544016769</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385821.39</v>
      </c>
      <c r="E262" s="60">
        <f t="shared" si="55"/>
        <v>279042.5</v>
      </c>
      <c r="F262" s="45">
        <f t="shared" ref="F262:F268" si="56">IF(D262&lt;&gt;0,IF(E262/D262&gt;=100,"&gt;&gt;100",E262/D262*100),"-")</f>
        <v>72.324269009553873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385821.39</v>
      </c>
      <c r="E269" s="60">
        <f t="shared" si="58"/>
        <v>279042.5</v>
      </c>
      <c r="F269" s="45">
        <f t="shared" ref="F269:F272" si="59">IF(D269&lt;&gt;0,IF(E269/D269&gt;=100,"&gt;&gt;100",E269/D269*100),"-")</f>
        <v>72.324269009553873</v>
      </c>
    </row>
    <row r="270" spans="1:6" ht="12.75" customHeight="1" x14ac:dyDescent="0.2">
      <c r="A270" s="63">
        <v>3721</v>
      </c>
      <c r="B270" s="65" t="s">
        <v>533</v>
      </c>
      <c r="C270" s="247" t="s">
        <v>534</v>
      </c>
      <c r="D270" s="194">
        <v>146934.01</v>
      </c>
      <c r="E270" s="194">
        <v>193096.4</v>
      </c>
      <c r="F270" s="45">
        <f t="shared" si="59"/>
        <v>131.4170898895361</v>
      </c>
    </row>
    <row r="271" spans="1:6" ht="12.75" customHeight="1" x14ac:dyDescent="0.2">
      <c r="A271" s="63">
        <v>3722</v>
      </c>
      <c r="B271" s="65" t="s">
        <v>535</v>
      </c>
      <c r="C271" s="247" t="s">
        <v>536</v>
      </c>
      <c r="D271" s="194">
        <v>238887.38</v>
      </c>
      <c r="E271" s="194">
        <v>85946.1</v>
      </c>
      <c r="F271" s="45">
        <f t="shared" si="59"/>
        <v>35.977664454271299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2174771.1399999997</v>
      </c>
      <c r="E273" s="60">
        <f t="shared" si="60"/>
        <v>431300.66000000003</v>
      </c>
      <c r="F273" s="45">
        <f t="shared" ref="F273:F277" si="61">IF(D273&lt;&gt;0,IF(E273/D273&gt;=100,"&gt;&gt;100",E273/D273*100),"-")</f>
        <v>19.832002184836796</v>
      </c>
    </row>
    <row r="274" spans="1:6" ht="12.75" customHeight="1" x14ac:dyDescent="0.2">
      <c r="A274" s="63">
        <v>381</v>
      </c>
      <c r="B274" s="64" t="s">
        <v>541</v>
      </c>
      <c r="C274" s="247" t="s">
        <v>542</v>
      </c>
      <c r="D274" s="60">
        <f t="shared" ref="D274:E274" si="62">SUM(D275:D277)</f>
        <v>341370</v>
      </c>
      <c r="E274" s="60">
        <f t="shared" si="62"/>
        <v>364523.2</v>
      </c>
      <c r="F274" s="45">
        <f t="shared" si="61"/>
        <v>106.78243548056361</v>
      </c>
    </row>
    <row r="275" spans="1:6" ht="12.75" customHeight="1" x14ac:dyDescent="0.2">
      <c r="A275" s="63">
        <v>3811</v>
      </c>
      <c r="B275" s="64" t="s">
        <v>543</v>
      </c>
      <c r="C275" s="247" t="s">
        <v>544</v>
      </c>
      <c r="D275" s="194">
        <v>341370</v>
      </c>
      <c r="E275" s="194">
        <v>364523.2</v>
      </c>
      <c r="F275" s="45">
        <f t="shared" si="61"/>
        <v>106.78243548056361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24700</v>
      </c>
      <c r="E278" s="60">
        <f t="shared" si="63"/>
        <v>30000</v>
      </c>
      <c r="F278" s="45">
        <f t="shared" ref="F278:F282" si="64">IF(D278&lt;&gt;0,IF(E278/D278&gt;=100,"&gt;&gt;100",E278/D278*100),"-")</f>
        <v>121.4574898785425</v>
      </c>
    </row>
    <row r="279" spans="1:6" ht="12.75" customHeight="1" x14ac:dyDescent="0.2">
      <c r="A279" s="63">
        <v>3821</v>
      </c>
      <c r="B279" s="64" t="s">
        <v>551</v>
      </c>
      <c r="C279" s="247" t="s">
        <v>552</v>
      </c>
      <c r="D279" s="194">
        <v>24700</v>
      </c>
      <c r="E279" s="194">
        <v>30000</v>
      </c>
      <c r="F279" s="45">
        <f t="shared" si="64"/>
        <v>121.4574898785425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1808701.14</v>
      </c>
      <c r="E289" s="60">
        <f t="shared" si="67"/>
        <v>36777.46</v>
      </c>
      <c r="F289" s="45">
        <f t="shared" si="66"/>
        <v>2.0333630131952036</v>
      </c>
    </row>
    <row r="290" spans="1:6" ht="24" x14ac:dyDescent="0.2">
      <c r="A290" s="63">
        <v>3861</v>
      </c>
      <c r="B290" s="64" t="s">
        <v>572</v>
      </c>
      <c r="C290" s="247" t="s">
        <v>573</v>
      </c>
      <c r="D290" s="194">
        <v>1808701.14</v>
      </c>
      <c r="E290" s="194">
        <v>0</v>
      </c>
      <c r="F290" s="45">
        <f t="shared" si="66"/>
        <v>0</v>
      </c>
    </row>
    <row r="291" spans="1:6" ht="24" x14ac:dyDescent="0.2">
      <c r="A291" s="63">
        <v>3862</v>
      </c>
      <c r="B291" s="65" t="s">
        <v>574</v>
      </c>
      <c r="C291" s="247" t="s">
        <v>575</v>
      </c>
      <c r="D291" s="194">
        <v>0</v>
      </c>
      <c r="E291" s="194">
        <v>36777.46</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5623238.0299999993</v>
      </c>
      <c r="E299" s="60">
        <f>E152-E297+E298</f>
        <v>4443018.8900000006</v>
      </c>
      <c r="F299" s="45">
        <f t="shared" si="68"/>
        <v>79.011752059871469</v>
      </c>
    </row>
    <row r="300" spans="1:6" ht="12.75" customHeight="1" x14ac:dyDescent="0.2">
      <c r="A300" s="63" t="s">
        <v>582</v>
      </c>
      <c r="B300" s="64" t="s">
        <v>593</v>
      </c>
      <c r="C300" s="247" t="s">
        <v>594</v>
      </c>
      <c r="D300" s="60">
        <f>IF(D6&gt;=D299,D6-D299,0)</f>
        <v>80724.009999999776</v>
      </c>
      <c r="E300" s="60">
        <f>IF(E6&gt;=E299,E6-E299,0)</f>
        <v>2625590.8299999982</v>
      </c>
      <c r="F300" s="45">
        <f t="shared" si="68"/>
        <v>3252.5525305296469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2518493.83</v>
      </c>
      <c r="E302" s="194">
        <v>2605526.84</v>
      </c>
      <c r="F302" s="45">
        <f t="shared" si="68"/>
        <v>103.45575633195018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723492.43</v>
      </c>
      <c r="E304" s="194">
        <v>709787.32</v>
      </c>
      <c r="F304" s="45">
        <f t="shared" si="68"/>
        <v>98.105700981556907</v>
      </c>
    </row>
    <row r="305" spans="1:6" ht="12" x14ac:dyDescent="0.2">
      <c r="A305" s="63">
        <v>9661</v>
      </c>
      <c r="B305" s="220" t="s">
        <v>603</v>
      </c>
      <c r="C305" s="247" t="s">
        <v>604</v>
      </c>
      <c r="D305" s="194">
        <v>6769</v>
      </c>
      <c r="E305" s="194">
        <v>7091.52</v>
      </c>
      <c r="F305" s="45">
        <f t="shared" si="68"/>
        <v>104.76466243167381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1812182.29</v>
      </c>
      <c r="E308" s="60">
        <f t="shared" si="71"/>
        <v>25160</v>
      </c>
      <c r="F308" s="45">
        <f t="shared" ref="F308:F428" si="72">IF(D308&lt;&gt;0,IF(E308/D308&gt;=100,"&gt;&gt;100",E308/D308*100),"-")</f>
        <v>1.388381297998448</v>
      </c>
    </row>
    <row r="309" spans="1:6" ht="12.75" customHeight="1" x14ac:dyDescent="0.2">
      <c r="A309" s="63">
        <v>71</v>
      </c>
      <c r="B309" s="64" t="s">
        <v>610</v>
      </c>
      <c r="C309" s="247" t="s">
        <v>611</v>
      </c>
      <c r="D309" s="60">
        <f t="shared" ref="D309:E309" si="73">D310+D314</f>
        <v>49009</v>
      </c>
      <c r="E309" s="60">
        <f t="shared" si="73"/>
        <v>25160</v>
      </c>
      <c r="F309" s="45">
        <f t="shared" si="72"/>
        <v>51.337509437042172</v>
      </c>
    </row>
    <row r="310" spans="1:6" ht="24" x14ac:dyDescent="0.2">
      <c r="A310" s="63">
        <v>711</v>
      </c>
      <c r="B310" s="64" t="s">
        <v>612</v>
      </c>
      <c r="C310" s="247" t="s">
        <v>613</v>
      </c>
      <c r="D310" s="60">
        <f t="shared" ref="D310:E310" si="74">SUM(D311:D313)</f>
        <v>49009</v>
      </c>
      <c r="E310" s="60">
        <f t="shared" si="74"/>
        <v>25160</v>
      </c>
      <c r="F310" s="45">
        <f t="shared" si="72"/>
        <v>51.337509437042172</v>
      </c>
    </row>
    <row r="311" spans="1:6" ht="12.75" customHeight="1" x14ac:dyDescent="0.2">
      <c r="A311" s="63">
        <v>7111</v>
      </c>
      <c r="B311" s="64" t="s">
        <v>614</v>
      </c>
      <c r="C311" s="247" t="s">
        <v>615</v>
      </c>
      <c r="D311" s="194">
        <v>49009</v>
      </c>
      <c r="E311" s="194">
        <v>25160</v>
      </c>
      <c r="F311" s="45">
        <f t="shared" si="72"/>
        <v>51.337509437042172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1763173.29</v>
      </c>
      <c r="E321" s="60">
        <f t="shared" si="76"/>
        <v>0</v>
      </c>
      <c r="F321" s="45">
        <f t="shared" si="72"/>
        <v>0</v>
      </c>
    </row>
    <row r="322" spans="1:6" ht="12.75" customHeight="1" x14ac:dyDescent="0.2">
      <c r="A322" s="63">
        <v>721</v>
      </c>
      <c r="B322" s="64" t="s">
        <v>636</v>
      </c>
      <c r="C322" s="247" t="s">
        <v>637</v>
      </c>
      <c r="D322" s="60">
        <f t="shared" ref="D322:E322" si="77">SUM(D323:D326)</f>
        <v>1763173.29</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1763173.29</v>
      </c>
      <c r="E326" s="194">
        <v>0</v>
      </c>
      <c r="F326" s="45">
        <f t="shared" si="72"/>
        <v>0</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785553.14</v>
      </c>
      <c r="E360" s="60">
        <f t="shared" si="86"/>
        <v>2229502.27</v>
      </c>
      <c r="F360" s="45">
        <f t="shared" si="72"/>
        <v>283.81304287065802</v>
      </c>
    </row>
    <row r="361" spans="1:6" ht="12.75" customHeight="1" x14ac:dyDescent="0.2">
      <c r="A361" s="63">
        <v>41</v>
      </c>
      <c r="B361" s="64" t="s">
        <v>714</v>
      </c>
      <c r="C361" s="247" t="s">
        <v>715</v>
      </c>
      <c r="D361" s="60">
        <f t="shared" ref="D361:E361" si="87">D362+D366</f>
        <v>172236.03</v>
      </c>
      <c r="E361" s="60">
        <f t="shared" si="87"/>
        <v>443771.57</v>
      </c>
      <c r="F361" s="45">
        <f t="shared" si="72"/>
        <v>257.65315770457551</v>
      </c>
    </row>
    <row r="362" spans="1:6" ht="12.75" customHeight="1" x14ac:dyDescent="0.2">
      <c r="A362" s="63">
        <v>411</v>
      </c>
      <c r="B362" s="64" t="s">
        <v>716</v>
      </c>
      <c r="C362" s="247" t="s">
        <v>717</v>
      </c>
      <c r="D362" s="60">
        <f t="shared" ref="D362:E362" si="88">SUM(D363:D365)</f>
        <v>172236.03</v>
      </c>
      <c r="E362" s="60">
        <f t="shared" si="88"/>
        <v>442332.82</v>
      </c>
      <c r="F362" s="45">
        <f t="shared" si="72"/>
        <v>256.81782145117955</v>
      </c>
    </row>
    <row r="363" spans="1:6" ht="12.75" customHeight="1" x14ac:dyDescent="0.2">
      <c r="A363" s="63">
        <v>4111</v>
      </c>
      <c r="B363" s="64" t="s">
        <v>614</v>
      </c>
      <c r="C363" s="247" t="s">
        <v>718</v>
      </c>
      <c r="D363" s="194">
        <v>172236.03</v>
      </c>
      <c r="E363" s="194">
        <v>442332.82</v>
      </c>
      <c r="F363" s="45">
        <f t="shared" si="72"/>
        <v>256.81782145117955</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1438.75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1438.75</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613317.11</v>
      </c>
      <c r="E373" s="60">
        <f t="shared" si="90"/>
        <v>1782668.05</v>
      </c>
      <c r="F373" s="45">
        <f t="shared" si="72"/>
        <v>290.66008773177714</v>
      </c>
    </row>
    <row r="374" spans="1:6" ht="12.75" customHeight="1" x14ac:dyDescent="0.2">
      <c r="A374" s="63">
        <v>421</v>
      </c>
      <c r="B374" s="64" t="s">
        <v>732</v>
      </c>
      <c r="C374" s="247" t="s">
        <v>733</v>
      </c>
      <c r="D374" s="60">
        <f t="shared" ref="D374:E374" si="91">SUM(D375:D378)</f>
        <v>432520.51999999996</v>
      </c>
      <c r="E374" s="60">
        <f t="shared" si="91"/>
        <v>1673172.13</v>
      </c>
      <c r="F374" s="45">
        <f t="shared" si="72"/>
        <v>386.84225432818772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31479.23</v>
      </c>
      <c r="E377" s="194">
        <v>177926.37</v>
      </c>
      <c r="F377" s="45">
        <f t="shared" si="72"/>
        <v>565.21830425966573</v>
      </c>
    </row>
    <row r="378" spans="1:6" ht="12.75" customHeight="1" x14ac:dyDescent="0.2">
      <c r="A378" s="63">
        <v>4214</v>
      </c>
      <c r="B378" s="64" t="s">
        <v>644</v>
      </c>
      <c r="C378" s="247" t="s">
        <v>737</v>
      </c>
      <c r="D378" s="194">
        <v>401041.29</v>
      </c>
      <c r="E378" s="194">
        <v>1495245.76</v>
      </c>
      <c r="F378" s="45">
        <f t="shared" si="72"/>
        <v>372.84085137468014</v>
      </c>
    </row>
    <row r="379" spans="1:6" ht="12.75" customHeight="1" x14ac:dyDescent="0.2">
      <c r="A379" s="63">
        <v>422</v>
      </c>
      <c r="B379" s="64" t="s">
        <v>738</v>
      </c>
      <c r="C379" s="247" t="s">
        <v>739</v>
      </c>
      <c r="D379" s="60">
        <f t="shared" ref="D379:E379" si="92">SUM(D380:D387)</f>
        <v>39435</v>
      </c>
      <c r="E379" s="60">
        <f t="shared" si="92"/>
        <v>31950.09</v>
      </c>
      <c r="F379" s="45">
        <f t="shared" si="72"/>
        <v>81.019627234689992</v>
      </c>
    </row>
    <row r="380" spans="1:6" ht="12.75" customHeight="1" x14ac:dyDescent="0.2">
      <c r="A380" s="63">
        <v>4221</v>
      </c>
      <c r="B380" s="64" t="s">
        <v>648</v>
      </c>
      <c r="C380" s="247" t="s">
        <v>740</v>
      </c>
      <c r="D380" s="194">
        <v>9730.06</v>
      </c>
      <c r="E380" s="194">
        <v>11831.25</v>
      </c>
      <c r="F380" s="45">
        <f t="shared" si="72"/>
        <v>121.59483086435235</v>
      </c>
    </row>
    <row r="381" spans="1:6" ht="12.75" customHeight="1" x14ac:dyDescent="0.2">
      <c r="A381" s="63">
        <v>4222</v>
      </c>
      <c r="B381" s="64" t="s">
        <v>741</v>
      </c>
      <c r="C381" s="247" t="s">
        <v>742</v>
      </c>
      <c r="D381" s="194">
        <v>817.98</v>
      </c>
      <c r="E381" s="194">
        <v>2</v>
      </c>
      <c r="F381" s="45">
        <f t="shared" si="72"/>
        <v>0.24450475561749677</v>
      </c>
    </row>
    <row r="382" spans="1:6" ht="12.75" customHeight="1" x14ac:dyDescent="0.2">
      <c r="A382" s="63">
        <v>4223</v>
      </c>
      <c r="B382" s="64" t="s">
        <v>652</v>
      </c>
      <c r="C382" s="247" t="s">
        <v>743</v>
      </c>
      <c r="D382" s="194">
        <v>3449.11</v>
      </c>
      <c r="E382" s="194">
        <v>1747.75</v>
      </c>
      <c r="F382" s="45">
        <f t="shared" si="72"/>
        <v>50.672492324106798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25437.85</v>
      </c>
      <c r="E386" s="194">
        <v>18369.09</v>
      </c>
      <c r="F386" s="45">
        <f t="shared" si="72"/>
        <v>72.211645245175987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141361.59</v>
      </c>
      <c r="E401" s="60">
        <f t="shared" si="96"/>
        <v>77545.83</v>
      </c>
      <c r="F401" s="45">
        <f t="shared" si="72"/>
        <v>54.856365155485307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3731.3</v>
      </c>
      <c r="E403" s="194">
        <v>10208.33</v>
      </c>
      <c r="F403" s="45">
        <f t="shared" si="72"/>
        <v>273.58641760244416</v>
      </c>
    </row>
    <row r="404" spans="1:6" ht="12.75" customHeight="1" x14ac:dyDescent="0.2">
      <c r="A404" s="63">
        <v>4263</v>
      </c>
      <c r="B404" s="64" t="s">
        <v>696</v>
      </c>
      <c r="C404" s="247" t="s">
        <v>771</v>
      </c>
      <c r="D404" s="194">
        <v>16424.5</v>
      </c>
      <c r="E404" s="194">
        <v>21562.5</v>
      </c>
      <c r="F404" s="45">
        <f t="shared" si="72"/>
        <v>131.28253523699351</v>
      </c>
    </row>
    <row r="405" spans="1:6" ht="12.75" customHeight="1" x14ac:dyDescent="0.2">
      <c r="A405" s="63">
        <v>4264</v>
      </c>
      <c r="B405" s="64" t="s">
        <v>698</v>
      </c>
      <c r="C405" s="247" t="s">
        <v>772</v>
      </c>
      <c r="D405" s="194">
        <v>121205.79</v>
      </c>
      <c r="E405" s="194">
        <v>45775</v>
      </c>
      <c r="F405" s="45">
        <f t="shared" si="72"/>
        <v>37.766347630752627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3062.65</v>
      </c>
      <c r="F412" s="45" t="str">
        <f t="shared" si="72"/>
        <v>-</v>
      </c>
    </row>
    <row r="413" spans="1:6" ht="12.75" customHeight="1" x14ac:dyDescent="0.2">
      <c r="A413" s="63">
        <v>451</v>
      </c>
      <c r="B413" s="64" t="s">
        <v>785</v>
      </c>
      <c r="C413" s="247" t="s">
        <v>786</v>
      </c>
      <c r="D413" s="194">
        <v>0</v>
      </c>
      <c r="E413" s="194">
        <v>3062.65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1026629.15</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2204342.27</v>
      </c>
      <c r="F418" s="45" t="str">
        <f t="shared" si="72"/>
        <v>-</v>
      </c>
    </row>
    <row r="419" spans="1:6" ht="12.75" customHeight="1" x14ac:dyDescent="0.2">
      <c r="A419" s="63">
        <v>92212</v>
      </c>
      <c r="B419" s="64" t="s">
        <v>797</v>
      </c>
      <c r="C419" s="247" t="s">
        <v>798</v>
      </c>
      <c r="D419" s="194">
        <v>0</v>
      </c>
      <c r="E419" s="194">
        <v>977620.15</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7516144.3299999991</v>
      </c>
      <c r="E422" s="60">
        <f>E6+E308</f>
        <v>7093769.7199999988</v>
      </c>
      <c r="F422" s="45">
        <f t="shared" si="72"/>
        <v>94.380435081400307</v>
      </c>
    </row>
    <row r="423" spans="1:6" ht="12.75" customHeight="1" x14ac:dyDescent="0.2">
      <c r="A423" s="63" t="s">
        <v>582</v>
      </c>
      <c r="B423" s="64" t="s">
        <v>805</v>
      </c>
      <c r="C423" s="247" t="s">
        <v>806</v>
      </c>
      <c r="D423" s="60">
        <f t="shared" ref="D423:E423" si="103">D299+D360</f>
        <v>6408791.169999999</v>
      </c>
      <c r="E423" s="60">
        <f t="shared" si="103"/>
        <v>6672521.1600000001</v>
      </c>
      <c r="F423" s="45">
        <f t="shared" si="72"/>
        <v>104.11512846969551</v>
      </c>
    </row>
    <row r="424" spans="1:6" ht="12.75" customHeight="1" x14ac:dyDescent="0.2">
      <c r="A424" s="63" t="s">
        <v>582</v>
      </c>
      <c r="B424" s="64" t="s">
        <v>807</v>
      </c>
      <c r="C424" s="247" t="s">
        <v>808</v>
      </c>
      <c r="D424" s="60">
        <f t="shared" ref="D424:E424" si="104">IF(D422&gt;=D423,D422-D423,0)</f>
        <v>1107353.1600000001</v>
      </c>
      <c r="E424" s="60">
        <f t="shared" si="104"/>
        <v>421248.55999999866</v>
      </c>
      <c r="F424" s="45">
        <f t="shared" si="72"/>
        <v>38.041031101586292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2518493.83</v>
      </c>
      <c r="E426" s="60">
        <f t="shared" si="106"/>
        <v>3583146.9899999998</v>
      </c>
      <c r="F426" s="45">
        <f t="shared" si="72"/>
        <v>142.27340751515754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723492.43</v>
      </c>
      <c r="E428" s="81">
        <f t="shared" si="108"/>
        <v>709787.32</v>
      </c>
      <c r="F428" s="61">
        <f t="shared" si="72"/>
        <v>98.105700981556907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45307.64</v>
      </c>
      <c r="E535" s="60">
        <f>E536+E571+E584+E597+E629</f>
        <v>79378.92</v>
      </c>
      <c r="F535" s="45">
        <f t="shared" si="109"/>
        <v>175.19985591833961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45307.64</v>
      </c>
      <c r="E597" s="60">
        <f t="shared" si="152"/>
        <v>79378.92</v>
      </c>
      <c r="F597" s="45">
        <f t="shared" si="109"/>
        <v>175.19985591833961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44878.92</v>
      </c>
      <c r="E609" s="60">
        <f t="shared" si="156"/>
        <v>79378.92</v>
      </c>
      <c r="F609" s="45">
        <f t="shared" si="109"/>
        <v>176.87350765125365</v>
      </c>
    </row>
    <row r="610" spans="1:6" ht="24" x14ac:dyDescent="0.2">
      <c r="A610" s="63">
        <v>5443</v>
      </c>
      <c r="B610" s="64" t="s">
        <v>1170</v>
      </c>
      <c r="C610" s="247" t="s">
        <v>1171</v>
      </c>
      <c r="D610" s="194">
        <v>44878.92</v>
      </c>
      <c r="E610" s="194">
        <v>79378.92</v>
      </c>
      <c r="F610" s="45">
        <f t="shared" si="109"/>
        <v>176.87350765125365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428.72</v>
      </c>
      <c r="E621" s="60">
        <f t="shared" si="158"/>
        <v>0</v>
      </c>
      <c r="F621" s="45">
        <f t="shared" si="109"/>
        <v>0</v>
      </c>
    </row>
    <row r="622" spans="1:6" ht="12.75" customHeight="1" x14ac:dyDescent="0.2">
      <c r="A622" s="63">
        <v>5471</v>
      </c>
      <c r="B622" s="64" t="s">
        <v>1194</v>
      </c>
      <c r="C622" s="247" t="s">
        <v>1195</v>
      </c>
      <c r="D622" s="194">
        <v>428.72</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45307.64</v>
      </c>
      <c r="E640" s="60">
        <f>IF(E535-E430&gt;=0,E535-E430,0)</f>
        <v>79378.92</v>
      </c>
      <c r="F640" s="45">
        <f t="shared" si="109"/>
        <v>175.19985591833961</v>
      </c>
    </row>
    <row r="641" spans="1:6" ht="12.75" customHeight="1" x14ac:dyDescent="0.2">
      <c r="A641" s="63">
        <v>92213</v>
      </c>
      <c r="B641" s="64" t="s">
        <v>1232</v>
      </c>
      <c r="C641" s="247" t="s">
        <v>1233</v>
      </c>
      <c r="D641" s="194">
        <v>794194.23</v>
      </c>
      <c r="E641" s="194">
        <v>748886.59</v>
      </c>
      <c r="F641" s="45">
        <f t="shared" si="109"/>
        <v>94.295143645150887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7516144.3299999991</v>
      </c>
      <c r="E643" s="60">
        <f>E422+E430</f>
        <v>7093769.7199999988</v>
      </c>
      <c r="F643" s="45">
        <f t="shared" si="109"/>
        <v>94.380435081400307</v>
      </c>
    </row>
    <row r="644" spans="1:6" ht="12.75" customHeight="1" x14ac:dyDescent="0.2">
      <c r="A644" s="63" t="s">
        <v>582</v>
      </c>
      <c r="B644" s="64" t="s">
        <v>1238</v>
      </c>
      <c r="C644" s="247" t="s">
        <v>1239</v>
      </c>
      <c r="D644" s="60">
        <f>D423+D535</f>
        <v>6454098.8099999987</v>
      </c>
      <c r="E644" s="60">
        <f>E423+E535</f>
        <v>6751900.0800000001</v>
      </c>
      <c r="F644" s="45">
        <f t="shared" si="109"/>
        <v>104.61414178442058</v>
      </c>
    </row>
    <row r="645" spans="1:6" ht="12.75" customHeight="1" x14ac:dyDescent="0.2">
      <c r="A645" s="63" t="s">
        <v>582</v>
      </c>
      <c r="B645" s="64" t="s">
        <v>1240</v>
      </c>
      <c r="C645" s="247" t="s">
        <v>1241</v>
      </c>
      <c r="D645" s="60">
        <f t="shared" ref="D645:E645" si="163">IF(D643&gt;=D644,D643-D644,0)</f>
        <v>1062045.5200000005</v>
      </c>
      <c r="E645" s="60">
        <f t="shared" si="163"/>
        <v>341869.63999999873</v>
      </c>
      <c r="F645" s="45">
        <f t="shared" si="109"/>
        <v>32.189735144308933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3312688.06</v>
      </c>
      <c r="E647" s="60">
        <f>IF(E426-E427+E641-E642&gt;=0,E426-E427+E641-E642,0)</f>
        <v>4332033.58</v>
      </c>
      <c r="F647" s="45">
        <f t="shared" si="109"/>
        <v>130.77094798959129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4374733.58</v>
      </c>
      <c r="E649" s="60">
        <f t="shared" si="165"/>
        <v>4673903.2199999988</v>
      </c>
      <c r="F649" s="45">
        <f t="shared" si="109"/>
        <v>106.83857964214587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3924021.25</v>
      </c>
      <c r="E653" s="194">
        <v>4843862.0199999996</v>
      </c>
      <c r="F653" s="45">
        <f t="shared" ref="F653:F740" si="167">IF(D653&lt;&gt;0,IF(E653/D653&gt;=100,"&gt;&gt;100",E653/D653*100),"-")</f>
        <v>123.44127901957715</v>
      </c>
    </row>
    <row r="654" spans="1:6" ht="12.75" customHeight="1" x14ac:dyDescent="0.2">
      <c r="A654" s="63" t="s">
        <v>1257</v>
      </c>
      <c r="B654" s="64" t="s">
        <v>1258</v>
      </c>
      <c r="C654" s="247" t="s">
        <v>1257</v>
      </c>
      <c r="D654" s="194">
        <v>6570557.3499999996</v>
      </c>
      <c r="E654" s="194">
        <v>7937571.8700000001</v>
      </c>
      <c r="F654" s="45">
        <f t="shared" si="167"/>
        <v>120.80515315797373</v>
      </c>
    </row>
    <row r="655" spans="1:6" ht="12.75" customHeight="1" x14ac:dyDescent="0.2">
      <c r="A655" s="63" t="s">
        <v>1259</v>
      </c>
      <c r="B655" s="64" t="s">
        <v>1260</v>
      </c>
      <c r="C655" s="247" t="s">
        <v>1259</v>
      </c>
      <c r="D655" s="194">
        <v>5650716.5800000001</v>
      </c>
      <c r="E655" s="194">
        <v>7335468.1299999999</v>
      </c>
      <c r="F655" s="45">
        <f t="shared" si="167"/>
        <v>129.8148301396493</v>
      </c>
    </row>
    <row r="656" spans="1:6" ht="24" x14ac:dyDescent="0.2">
      <c r="A656" s="63">
        <v>11</v>
      </c>
      <c r="B656" s="64" t="s">
        <v>1261</v>
      </c>
      <c r="C656" s="247" t="s">
        <v>1262</v>
      </c>
      <c r="D656" s="60">
        <f t="shared" ref="D656:E656" si="168">+D653+D654-D655</f>
        <v>4843862.0199999996</v>
      </c>
      <c r="E656" s="60">
        <f t="shared" si="168"/>
        <v>5445965.7600000007</v>
      </c>
      <c r="F656" s="45">
        <f t="shared" si="167"/>
        <v>112.43024135522344</v>
      </c>
    </row>
    <row r="657" spans="1:6" ht="24" x14ac:dyDescent="0.2">
      <c r="A657" s="63" t="s">
        <v>582</v>
      </c>
      <c r="B657" s="64" t="s">
        <v>1263</v>
      </c>
      <c r="C657" s="247" t="s">
        <v>1264</v>
      </c>
      <c r="D657" s="253">
        <v>14</v>
      </c>
      <c r="E657" s="253">
        <v>14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13</v>
      </c>
      <c r="E659" s="253">
        <v>14</v>
      </c>
      <c r="F659" s="45">
        <f t="shared" si="167"/>
        <v>107.69230769230769</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6681.71</v>
      </c>
      <c r="F663" s="71" t="str">
        <f t="shared" si="167"/>
        <v>-</v>
      </c>
    </row>
    <row r="664" spans="1:6" ht="12.75" customHeight="1" x14ac:dyDescent="0.2">
      <c r="A664" s="70" t="s">
        <v>1278</v>
      </c>
      <c r="B664" s="65" t="s">
        <v>1279</v>
      </c>
      <c r="C664" s="277" t="s">
        <v>1278</v>
      </c>
      <c r="D664" s="192">
        <v>365273.05</v>
      </c>
      <c r="E664" s="192">
        <v>404185.5</v>
      </c>
      <c r="F664" s="71">
        <f t="shared" si="167"/>
        <v>110.65297590391627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132.72</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39231</v>
      </c>
      <c r="E669" s="194">
        <v>44244</v>
      </c>
      <c r="F669" s="45">
        <f t="shared" si="167"/>
        <v>112.77816012846984</v>
      </c>
    </row>
    <row r="670" spans="1:6" ht="12.75" customHeight="1" x14ac:dyDescent="0.2">
      <c r="A670" s="63">
        <v>63312</v>
      </c>
      <c r="B670" s="64" t="s">
        <v>1290</v>
      </c>
      <c r="C670" s="247" t="s">
        <v>1291</v>
      </c>
      <c r="D670" s="194">
        <v>7906.96</v>
      </c>
      <c r="E670" s="194">
        <v>12762.2</v>
      </c>
      <c r="F670" s="45">
        <f t="shared" si="167"/>
        <v>161.4046359156996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33389.980000000003</v>
      </c>
      <c r="E673" s="194">
        <v>399121.39</v>
      </c>
      <c r="F673" s="45">
        <f t="shared" si="167"/>
        <v>1195.3328214033072</v>
      </c>
    </row>
    <row r="674" spans="1:6" ht="12.75" customHeight="1" x14ac:dyDescent="0.2">
      <c r="A674" s="63">
        <v>63322</v>
      </c>
      <c r="B674" s="64" t="s">
        <v>1298</v>
      </c>
      <c r="C674" s="247" t="s">
        <v>1299</v>
      </c>
      <c r="D674" s="194">
        <v>92700</v>
      </c>
      <c r="E674" s="194">
        <v>175000</v>
      </c>
      <c r="F674" s="45">
        <f t="shared" si="167"/>
        <v>188.78101402373247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3450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26932.27</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23.21</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107.2</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1871.55</v>
      </c>
      <c r="E732" s="192">
        <v>0</v>
      </c>
      <c r="F732" s="71">
        <f t="shared" si="167"/>
        <v>0</v>
      </c>
    </row>
    <row r="733" spans="1:6" ht="12.75" customHeight="1" x14ac:dyDescent="0.2">
      <c r="A733" s="70">
        <v>31215</v>
      </c>
      <c r="B733" s="65" t="s">
        <v>1396</v>
      </c>
      <c r="C733" s="278" t="s">
        <v>1397</v>
      </c>
      <c r="D733" s="192">
        <v>400</v>
      </c>
      <c r="E733" s="192">
        <v>400</v>
      </c>
      <c r="F733" s="71">
        <f t="shared" si="167"/>
        <v>100</v>
      </c>
    </row>
    <row r="734" spans="1:6" ht="12.75" customHeight="1" x14ac:dyDescent="0.2">
      <c r="A734" s="70">
        <v>32121</v>
      </c>
      <c r="B734" s="65" t="s">
        <v>1398</v>
      </c>
      <c r="C734" s="278" t="s">
        <v>1399</v>
      </c>
      <c r="D734" s="192">
        <v>12319.75</v>
      </c>
      <c r="E734" s="192">
        <v>13373.11</v>
      </c>
      <c r="F734" s="71">
        <f t="shared" si="167"/>
        <v>108.55017350189738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650.53</v>
      </c>
      <c r="E737" s="194">
        <v>654.54</v>
      </c>
      <c r="F737" s="45">
        <f t="shared" si="167"/>
        <v>100.6164204571657</v>
      </c>
    </row>
    <row r="738" spans="1:6" ht="12.75" customHeight="1" x14ac:dyDescent="0.2">
      <c r="A738" s="63" t="s">
        <v>1406</v>
      </c>
      <c r="B738" s="64" t="s">
        <v>1407</v>
      </c>
      <c r="C738" s="247" t="s">
        <v>1406</v>
      </c>
      <c r="D738" s="194">
        <v>9683.09</v>
      </c>
      <c r="E738" s="194">
        <v>1791.67</v>
      </c>
      <c r="F738" s="45">
        <f t="shared" si="167"/>
        <v>18.503081144551999</v>
      </c>
    </row>
    <row r="739" spans="1:6" ht="12.75" customHeight="1" x14ac:dyDescent="0.2">
      <c r="A739" s="70" t="s">
        <v>1408</v>
      </c>
      <c r="B739" s="65" t="s">
        <v>1409</v>
      </c>
      <c r="C739" s="278" t="s">
        <v>1408</v>
      </c>
      <c r="D739" s="192">
        <v>1150.52</v>
      </c>
      <c r="E739" s="192">
        <v>5960.18</v>
      </c>
      <c r="F739" s="71">
        <f t="shared" si="167"/>
        <v>518.04227653582734</v>
      </c>
    </row>
    <row r="740" spans="1:6" ht="12.75" customHeight="1" x14ac:dyDescent="0.2">
      <c r="A740" s="70" t="s">
        <v>1410</v>
      </c>
      <c r="B740" s="65" t="s">
        <v>1411</v>
      </c>
      <c r="C740" s="278" t="s">
        <v>1410</v>
      </c>
      <c r="D740" s="192">
        <v>25331.16</v>
      </c>
      <c r="E740" s="192">
        <v>23484.42</v>
      </c>
      <c r="F740" s="71">
        <f t="shared" si="167"/>
        <v>92.70961140350461</v>
      </c>
    </row>
    <row r="741" spans="1:6" ht="12.75" customHeight="1" x14ac:dyDescent="0.2">
      <c r="A741" s="70">
        <v>32911</v>
      </c>
      <c r="B741" s="65" t="s">
        <v>1412</v>
      </c>
      <c r="C741" s="278" t="s">
        <v>1413</v>
      </c>
      <c r="D741" s="192">
        <v>13633.5</v>
      </c>
      <c r="E741" s="192">
        <v>17477.93</v>
      </c>
      <c r="F741" s="71">
        <f t="shared" ref="F741:F1006" si="169">IF(D741&lt;&gt;0,IF(E741/D741&gt;=100,"&gt;&gt;100",E741/D741*100),"-")</f>
        <v>128.19840833241648</v>
      </c>
    </row>
    <row r="742" spans="1:6" ht="12.75" customHeight="1" x14ac:dyDescent="0.2">
      <c r="A742" s="70" t="s">
        <v>1414</v>
      </c>
      <c r="B742" s="65" t="s">
        <v>1415</v>
      </c>
      <c r="C742" s="278" t="s">
        <v>1414</v>
      </c>
      <c r="D742" s="192">
        <v>832.38</v>
      </c>
      <c r="E742" s="192">
        <v>1707.25</v>
      </c>
      <c r="F742" s="71">
        <f t="shared" si="169"/>
        <v>205.10463970782578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38428.97</v>
      </c>
      <c r="E760" s="194">
        <v>24719.41</v>
      </c>
      <c r="F760" s="45">
        <f t="shared" si="169"/>
        <v>64.32493506851732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105266.2</v>
      </c>
      <c r="E777" s="192">
        <v>95051.77</v>
      </c>
      <c r="F777" s="71">
        <f t="shared" si="169"/>
        <v>90.296571929071263</v>
      </c>
    </row>
    <row r="778" spans="1:6" ht="12.75" customHeight="1" x14ac:dyDescent="0.2">
      <c r="A778" s="70">
        <v>35232</v>
      </c>
      <c r="B778" s="65" t="s">
        <v>1486</v>
      </c>
      <c r="C778" s="278" t="s">
        <v>1487</v>
      </c>
      <c r="D778" s="192">
        <v>79620</v>
      </c>
      <c r="E778" s="192">
        <v>15000</v>
      </c>
      <c r="F778" s="71">
        <f t="shared" si="169"/>
        <v>18.839487565938207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22912.09</v>
      </c>
      <c r="E781" s="192">
        <v>25721.34</v>
      </c>
      <c r="F781" s="71">
        <f t="shared" si="169"/>
        <v>112.26099408652811</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8273.31</v>
      </c>
      <c r="F786" s="71" t="str">
        <f t="shared" si="169"/>
        <v>-</v>
      </c>
    </row>
    <row r="787" spans="1:6" ht="12.75" customHeight="1" x14ac:dyDescent="0.2">
      <c r="A787" s="70">
        <v>36324</v>
      </c>
      <c r="B787" s="65" t="s">
        <v>1504</v>
      </c>
      <c r="C787" s="278" t="s">
        <v>1505</v>
      </c>
      <c r="D787" s="192">
        <v>0</v>
      </c>
      <c r="E787" s="192">
        <v>104.72</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86069.57</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15059.47</v>
      </c>
      <c r="E843" s="194">
        <v>21267.98</v>
      </c>
      <c r="F843" s="45">
        <f t="shared" si="169"/>
        <v>141.22661687297096</v>
      </c>
    </row>
    <row r="844" spans="1:6" ht="12.75" customHeight="1" x14ac:dyDescent="0.2">
      <c r="A844" s="63" t="s">
        <v>1617</v>
      </c>
      <c r="B844" s="64" t="s">
        <v>1618</v>
      </c>
      <c r="C844" s="247" t="s">
        <v>1617</v>
      </c>
      <c r="D844" s="194">
        <v>30858.26</v>
      </c>
      <c r="E844" s="194">
        <v>45963.42</v>
      </c>
      <c r="F844" s="45">
        <f t="shared" si="169"/>
        <v>148.95013523121526</v>
      </c>
    </row>
    <row r="845" spans="1:6" ht="12.75" customHeight="1" x14ac:dyDescent="0.2">
      <c r="A845" s="63" t="s">
        <v>1619</v>
      </c>
      <c r="B845" s="64" t="s">
        <v>1620</v>
      </c>
      <c r="C845" s="247" t="s">
        <v>1619</v>
      </c>
      <c r="D845" s="194">
        <v>38755</v>
      </c>
      <c r="E845" s="194">
        <v>46075</v>
      </c>
      <c r="F845" s="45">
        <f t="shared" si="169"/>
        <v>118.88788543413753</v>
      </c>
    </row>
    <row r="846" spans="1:6" ht="12.75" customHeight="1" x14ac:dyDescent="0.2">
      <c r="A846" s="63">
        <v>37215</v>
      </c>
      <c r="B846" s="64" t="s">
        <v>1621</v>
      </c>
      <c r="C846" s="247" t="s">
        <v>1622</v>
      </c>
      <c r="D846" s="194">
        <v>28543.41</v>
      </c>
      <c r="E846" s="194">
        <v>36590</v>
      </c>
      <c r="F846" s="45">
        <f t="shared" si="169"/>
        <v>128.19071021997721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16719.91</v>
      </c>
      <c r="E848" s="194">
        <v>36000</v>
      </c>
      <c r="F848" s="45">
        <f t="shared" si="169"/>
        <v>215.31216376164704</v>
      </c>
    </row>
    <row r="849" spans="1:6" ht="12.75" customHeight="1" x14ac:dyDescent="0.2">
      <c r="A849" s="63">
        <v>37218</v>
      </c>
      <c r="B849" s="64" t="s">
        <v>1627</v>
      </c>
      <c r="C849" s="247" t="s">
        <v>1628</v>
      </c>
      <c r="D849" s="194">
        <v>4400</v>
      </c>
      <c r="E849" s="194">
        <v>5400</v>
      </c>
      <c r="F849" s="45">
        <f t="shared" si="169"/>
        <v>122.72727272727273</v>
      </c>
    </row>
    <row r="850" spans="1:6" ht="12.75" customHeight="1" x14ac:dyDescent="0.2">
      <c r="A850" s="63">
        <v>37219</v>
      </c>
      <c r="B850" s="64" t="s">
        <v>1629</v>
      </c>
      <c r="C850" s="247" t="s">
        <v>1630</v>
      </c>
      <c r="D850" s="194">
        <v>12597.96</v>
      </c>
      <c r="E850" s="194">
        <v>1800</v>
      </c>
      <c r="F850" s="45">
        <f t="shared" si="169"/>
        <v>14.288027585418591</v>
      </c>
    </row>
    <row r="851" spans="1:6" ht="12.75" customHeight="1" x14ac:dyDescent="0.2">
      <c r="A851" s="63">
        <v>37221</v>
      </c>
      <c r="B851" s="64" t="s">
        <v>1631</v>
      </c>
      <c r="C851" s="247" t="s">
        <v>1632</v>
      </c>
      <c r="D851" s="194">
        <v>1046.75</v>
      </c>
      <c r="E851" s="194">
        <v>1501</v>
      </c>
      <c r="F851" s="45">
        <f t="shared" si="169"/>
        <v>143.39622641509433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161.04</v>
      </c>
      <c r="E853" s="194">
        <v>161.04</v>
      </c>
      <c r="F853" s="45">
        <f t="shared" si="169"/>
        <v>100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237679.59</v>
      </c>
      <c r="E855" s="194">
        <v>84284.06</v>
      </c>
      <c r="F855" s="45">
        <f t="shared" si="169"/>
        <v>35.461210615518141</v>
      </c>
    </row>
    <row r="856" spans="1:6" ht="12.75" customHeight="1" x14ac:dyDescent="0.2">
      <c r="A856" s="63">
        <v>38117</v>
      </c>
      <c r="B856" s="64" t="s">
        <v>1640</v>
      </c>
      <c r="C856" s="247" t="s">
        <v>1641</v>
      </c>
      <c r="D856" s="194">
        <v>0</v>
      </c>
      <c r="E856" s="194">
        <v>1700</v>
      </c>
      <c r="F856" s="45" t="str">
        <f t="shared" si="169"/>
        <v>-</v>
      </c>
    </row>
    <row r="857" spans="1:6" ht="12.75" customHeight="1" x14ac:dyDescent="0.2">
      <c r="A857" s="63">
        <v>38612</v>
      </c>
      <c r="B857" s="64" t="s">
        <v>1642</v>
      </c>
      <c r="C857" s="247" t="s">
        <v>1643</v>
      </c>
      <c r="D857" s="194">
        <v>1808701.14</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36777.46</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44878.92</v>
      </c>
      <c r="E981" s="192">
        <v>79378.92</v>
      </c>
      <c r="F981" s="71">
        <f t="shared" si="169"/>
        <v>176.87350765125365</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428.72</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19409118.580000002</v>
      </c>
      <c r="E6" s="180">
        <f t="shared" si="0"/>
        <v>23292092.560000002</v>
      </c>
      <c r="F6" s="181">
        <f t="shared" ref="F6:F298" si="1">IF(D6&gt;0,IF(E6/D6&gt;=100,"&gt;&gt;100",E6/D6*100),"-")</f>
        <v>120.00592641028626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13835116.650000002</v>
      </c>
      <c r="E7" s="79">
        <f t="shared" si="2"/>
        <v>15865205.870000001</v>
      </c>
      <c r="F7" s="71">
        <f t="shared" si="1"/>
        <v>114.67345213890914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9132877.0800000001</v>
      </c>
      <c r="E8" s="79">
        <f>E9+E10-E11</f>
        <v>9580548.6500000004</v>
      </c>
      <c r="F8" s="71">
        <f t="shared" si="1"/>
        <v>104.9017584062349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9132877.0800000001</v>
      </c>
      <c r="E9" s="192">
        <v>9579109.9000000004</v>
      </c>
      <c r="F9" s="71">
        <f t="shared" si="1"/>
        <v>104.88600488204534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761.7</v>
      </c>
      <c r="E10" s="192">
        <v>1519.71</v>
      </c>
      <c r="F10" s="71">
        <f t="shared" si="1"/>
        <v>199.51555730602598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761.7</v>
      </c>
      <c r="E11" s="192">
        <v>80.959999999999994</v>
      </c>
      <c r="F11" s="71">
        <f t="shared" si="1"/>
        <v>10.628856505185768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2582114.2000000011</v>
      </c>
      <c r="E12" s="79">
        <f t="shared" si="3"/>
        <v>2457757.9200000004</v>
      </c>
      <c r="F12" s="71">
        <f t="shared" si="1"/>
        <v>95.183935706639133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2450260.7900000005</v>
      </c>
      <c r="E13" s="79">
        <f t="shared" si="4"/>
        <v>2348823.6900000004</v>
      </c>
      <c r="F13" s="71">
        <f t="shared" si="1"/>
        <v>95.860150869899854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833382.69</v>
      </c>
      <c r="E15" s="192">
        <v>836445.34</v>
      </c>
      <c r="F15" s="71">
        <f t="shared" si="1"/>
        <v>100.36749623393307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3429439.22</v>
      </c>
      <c r="E16" s="192">
        <v>3429439.22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1183787.07</v>
      </c>
      <c r="E17" s="192">
        <v>1187420.17</v>
      </c>
      <c r="F17" s="71">
        <f t="shared" si="1"/>
        <v>100.30690485578626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2996348.19</v>
      </c>
      <c r="E18" s="192">
        <v>3104481.04</v>
      </c>
      <c r="F18" s="71">
        <f t="shared" si="1"/>
        <v>103.60882124316801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78867.030000000086</v>
      </c>
      <c r="E19" s="79">
        <f t="shared" si="5"/>
        <v>56404.079999999958</v>
      </c>
      <c r="F19" s="71">
        <f t="shared" si="1"/>
        <v>71.517946092302324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104256.17</v>
      </c>
      <c r="E20" s="192">
        <v>113534.34</v>
      </c>
      <c r="F20" s="71">
        <f t="shared" si="1"/>
        <v>108.89939655370038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13357.13</v>
      </c>
      <c r="E21" s="192">
        <v>13359.13</v>
      </c>
      <c r="F21" s="71">
        <f t="shared" si="1"/>
        <v>100.01497327644486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25213.82</v>
      </c>
      <c r="E22" s="192">
        <v>26961.57</v>
      </c>
      <c r="F22" s="71">
        <f t="shared" si="1"/>
        <v>106.93171443279917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277.39</v>
      </c>
      <c r="E25" s="192">
        <v>277.39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446642.82</v>
      </c>
      <c r="E26" s="192">
        <v>457440.3</v>
      </c>
      <c r="F26" s="71">
        <f t="shared" si="1"/>
        <v>102.41747533297412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510880.3</v>
      </c>
      <c r="E28" s="192">
        <v>555168.65</v>
      </c>
      <c r="F28" s="71">
        <f t="shared" si="1"/>
        <v>108.6690267759395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6601.6399999999994</v>
      </c>
      <c r="E29" s="79">
        <f t="shared" si="6"/>
        <v>4401.0999999999985</v>
      </c>
      <c r="F29" s="71">
        <f t="shared" si="1"/>
        <v>66.666767651674419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23465.39</v>
      </c>
      <c r="E30" s="192">
        <v>23465.39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16863.75</v>
      </c>
      <c r="E34" s="192">
        <v>19064.29</v>
      </c>
      <c r="F34" s="71">
        <f t="shared" si="1"/>
        <v>113.04893632792232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46384.739999999991</v>
      </c>
      <c r="E45" s="79">
        <f t="shared" si="9"/>
        <v>48129.049999999988</v>
      </c>
      <c r="F45" s="71">
        <f t="shared" si="1"/>
        <v>103.76052555215355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126681.56</v>
      </c>
      <c r="E47" s="192">
        <v>135805.43</v>
      </c>
      <c r="F47" s="71">
        <f t="shared" si="1"/>
        <v>107.20220843507138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137689.70000000001</v>
      </c>
      <c r="E48" s="192">
        <v>166677.25</v>
      </c>
      <c r="F48" s="71">
        <f t="shared" si="1"/>
        <v>121.05280932415423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109973.67</v>
      </c>
      <c r="E49" s="192">
        <v>109973.67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327960.19</v>
      </c>
      <c r="E50" s="192">
        <v>364327.3</v>
      </c>
      <c r="F50" s="71">
        <f t="shared" si="1"/>
        <v>111.08887941551686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14983.8</v>
      </c>
      <c r="E54" s="192">
        <v>15903.66</v>
      </c>
      <c r="F54" s="71">
        <f t="shared" si="1"/>
        <v>106.13903015256479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14983.8</v>
      </c>
      <c r="E55" s="192">
        <v>15903.66</v>
      </c>
      <c r="F55" s="71">
        <f t="shared" si="1"/>
        <v>106.13903015256479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2120125.37</v>
      </c>
      <c r="E56" s="79">
        <f t="shared" si="11"/>
        <v>3826899.3</v>
      </c>
      <c r="F56" s="71">
        <f t="shared" si="1"/>
        <v>180.50344352985124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622586.34</v>
      </c>
      <c r="E57" s="192">
        <v>2290052.2200000002</v>
      </c>
      <c r="F57" s="71">
        <f t="shared" si="1"/>
        <v>367.82885727945785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1744.7</v>
      </c>
      <c r="E58" s="192">
        <v>2702.8</v>
      </c>
      <c r="F58" s="71">
        <f t="shared" si="1"/>
        <v>154.91488508052961</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1495794.33</v>
      </c>
      <c r="E61" s="192">
        <v>1534144.28</v>
      </c>
      <c r="F61" s="71">
        <f t="shared" si="1"/>
        <v>102.56385180976051</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5574001.9300000006</v>
      </c>
      <c r="E69" s="79">
        <f>E70+E82+E88+E119+E135+E147+E165+E171</f>
        <v>7426886.6899999995</v>
      </c>
      <c r="F69" s="71">
        <f t="shared" si="1"/>
        <v>133.24155217865163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4843862.0200000005</v>
      </c>
      <c r="E70" s="79">
        <f t="shared" si="12"/>
        <v>5445965.7599999998</v>
      </c>
      <c r="F70" s="71">
        <f t="shared" si="1"/>
        <v>112.43024135522339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4843649.83</v>
      </c>
      <c r="E71" s="79">
        <f t="shared" si="13"/>
        <v>5445726.0599999996</v>
      </c>
      <c r="F71" s="71">
        <f t="shared" si="1"/>
        <v>112.4302179375341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4843649.83</v>
      </c>
      <c r="E73" s="192">
        <v>5445726.0599999996</v>
      </c>
      <c r="F73" s="71">
        <f t="shared" si="1"/>
        <v>112.4302179375341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212.19</v>
      </c>
      <c r="E80" s="192">
        <v>239.7</v>
      </c>
      <c r="F80" s="71">
        <f t="shared" si="1"/>
        <v>112.96479570196523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6187.32</v>
      </c>
      <c r="E82" s="79">
        <f>SUM(E83:E85)-E86+E87</f>
        <v>3793.4500000000003</v>
      </c>
      <c r="F82" s="71">
        <f t="shared" si="1"/>
        <v>61.310066393850661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1449.15</v>
      </c>
      <c r="E85" s="192">
        <v>303.08999999999997</v>
      </c>
      <c r="F85" s="71">
        <f t="shared" si="1"/>
        <v>20.9150191491564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4738.17</v>
      </c>
      <c r="E87" s="192">
        <v>3490.36</v>
      </c>
      <c r="F87" s="71">
        <f t="shared" si="1"/>
        <v>73.664727099280952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2654.46</v>
      </c>
      <c r="E135" s="79">
        <f t="shared" si="21"/>
        <v>1269534.46</v>
      </c>
      <c r="F135" s="71" t="str">
        <f t="shared" si="1"/>
        <v>&gt;&gt;100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2654.46</v>
      </c>
      <c r="E136" s="79">
        <f t="shared" si="22"/>
        <v>1269534.46</v>
      </c>
      <c r="F136" s="71" t="str">
        <f t="shared" si="1"/>
        <v>&gt;&gt;100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2654.46</v>
      </c>
      <c r="E140" s="192">
        <v>1269534.46</v>
      </c>
      <c r="F140" s="71" t="str">
        <f t="shared" si="1"/>
        <v>&gt;&gt;100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721298.13</v>
      </c>
      <c r="E147" s="79">
        <f t="shared" si="24"/>
        <v>707593.02</v>
      </c>
      <c r="F147" s="71">
        <f t="shared" si="1"/>
        <v>98.099938232198113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91478.69</v>
      </c>
      <c r="E148" s="192">
        <v>90725.54</v>
      </c>
      <c r="F148" s="71">
        <f t="shared" si="1"/>
        <v>99.176693500967261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6000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6000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54377.99</v>
      </c>
      <c r="E159" s="192">
        <v>37603.910000000003</v>
      </c>
      <c r="F159" s="71">
        <f t="shared" si="1"/>
        <v>69.152813482072446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850267.79</v>
      </c>
      <c r="E160" s="192">
        <v>797421.08</v>
      </c>
      <c r="F160" s="71">
        <f t="shared" si="1"/>
        <v>93.784698112579321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4574.7</v>
      </c>
      <c r="E161" s="192">
        <v>4897.22</v>
      </c>
      <c r="F161" s="71">
        <f t="shared" si="1"/>
        <v>107.05007978665269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961.82</v>
      </c>
      <c r="E163" s="192">
        <v>34567.589999999997</v>
      </c>
      <c r="F163" s="71">
        <f t="shared" si="1"/>
        <v>3593.9770435216565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280362.86</v>
      </c>
      <c r="E164" s="192">
        <v>263622.32</v>
      </c>
      <c r="F164" s="71">
        <f t="shared" si="1"/>
        <v>94.028973737819626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19409118.579999998</v>
      </c>
      <c r="E176" s="79">
        <f>E177+E251</f>
        <v>23292092.560000002</v>
      </c>
      <c r="F176" s="71">
        <f t="shared" si="1"/>
        <v>120.00592641028629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1222031.72</v>
      </c>
      <c r="E177" s="79">
        <f>E178+E197+E203+E219+E247+E248</f>
        <v>1443193.0300000003</v>
      </c>
      <c r="F177" s="71">
        <f t="shared" si="1"/>
        <v>118.09783710033324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161957.99</v>
      </c>
      <c r="E178" s="79">
        <f>SUM(E179:E181)+E185+E186+SUM(E194:E196)</f>
        <v>327816.25</v>
      </c>
      <c r="F178" s="71">
        <f t="shared" si="1"/>
        <v>202.40819857050587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39814.230000000003</v>
      </c>
      <c r="E179" s="192">
        <v>50868.6</v>
      </c>
      <c r="F179" s="71">
        <f t="shared" si="1"/>
        <v>127.76487200681765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45594.35</v>
      </c>
      <c r="E180" s="192">
        <v>155808.91</v>
      </c>
      <c r="F180" s="71">
        <f t="shared" si="1"/>
        <v>341.7285475064345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9167.2799999999988</v>
      </c>
      <c r="E181" s="79">
        <f t="shared" si="28"/>
        <v>7047.37</v>
      </c>
      <c r="F181" s="71">
        <f t="shared" si="1"/>
        <v>76.875256346484463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8761.56</v>
      </c>
      <c r="E183" s="192">
        <v>5595.44</v>
      </c>
      <c r="F183" s="71">
        <f t="shared" si="1"/>
        <v>63.863512890398511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405.72</v>
      </c>
      <c r="E184" s="192">
        <v>1451.93</v>
      </c>
      <c r="F184" s="71">
        <f t="shared" si="1"/>
        <v>357.86503006999897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49374.42</v>
      </c>
      <c r="E185" s="192">
        <v>75445</v>
      </c>
      <c r="F185" s="71">
        <f t="shared" si="1"/>
        <v>152.80179493754054</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9834.6299999999992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9834.6299999999992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5294.48</v>
      </c>
      <c r="E194" s="192">
        <v>5735</v>
      </c>
      <c r="F194" s="71">
        <f t="shared" si="1"/>
        <v>108.320363850652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22154.79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12713.23</v>
      </c>
      <c r="E196" s="192">
        <v>921.95</v>
      </c>
      <c r="F196" s="71">
        <f t="shared" si="1"/>
        <v>7.2518942865031164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5878.58</v>
      </c>
      <c r="E197" s="79">
        <f>SUM(E198:E202)</f>
        <v>296910.09000000003</v>
      </c>
      <c r="F197" s="71">
        <f t="shared" si="1"/>
        <v>5050.7110560713645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5878.58</v>
      </c>
      <c r="E199" s="192">
        <v>296910.09000000003</v>
      </c>
      <c r="F199" s="71">
        <f t="shared" ref="F199:F202" si="30">IF(D199&gt;0,IF(E199/D199&gt;=100,"&gt;&gt;100",E199/D199*100),"-")</f>
        <v>5050.7110560713645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748910.26</v>
      </c>
      <c r="E219" s="79">
        <f t="shared" si="34"/>
        <v>669531.34</v>
      </c>
      <c r="F219" s="71">
        <f t="shared" si="1"/>
        <v>89.400743421514875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748910.26</v>
      </c>
      <c r="E220" s="79">
        <f t="shared" si="35"/>
        <v>669531.34</v>
      </c>
      <c r="F220" s="71">
        <f t="shared" si="1"/>
        <v>89.400743421514875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748910.26</v>
      </c>
      <c r="E225" s="192">
        <v>669531.34</v>
      </c>
      <c r="F225" s="71">
        <f t="shared" si="1"/>
        <v>89.400743421514875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305284.89</v>
      </c>
      <c r="E247" s="192">
        <v>148935.35</v>
      </c>
      <c r="F247" s="71">
        <f>IF(D247&gt;0,IF(E247/D247&gt;=100,"&gt;&gt;100",E247/D247*100),"-")</f>
        <v>48.785693258516659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18187086.859999999</v>
      </c>
      <c r="E251" s="79">
        <f>+E252+E255-E264+E274+E291</f>
        <v>21848899.530000001</v>
      </c>
      <c r="F251" s="71">
        <f t="shared" si="1"/>
        <v>120.13413526964374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13088860.85</v>
      </c>
      <c r="E252" s="79">
        <f>E253-E254</f>
        <v>16465208.989999998</v>
      </c>
      <c r="F252" s="71">
        <f t="shared" si="1"/>
        <v>125.79558434223861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13837771.109999999</v>
      </c>
      <c r="E253" s="192">
        <v>17134740.329999998</v>
      </c>
      <c r="F253" s="71">
        <f t="shared" si="1"/>
        <v>123.82586902031795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748910.26</v>
      </c>
      <c r="E254" s="192">
        <v>669531.34</v>
      </c>
      <c r="F254" s="71">
        <f t="shared" si="1"/>
        <v>89.400743421514875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4374733.58</v>
      </c>
      <c r="E255" s="79">
        <f>E256-E260</f>
        <v>4673903.2200000007</v>
      </c>
      <c r="F255" s="71">
        <f t="shared" si="1"/>
        <v>106.83857964214589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4374733.58</v>
      </c>
      <c r="E256" s="79">
        <f>SUM(E257:E259)</f>
        <v>5478658.7400000002</v>
      </c>
      <c r="F256" s="71">
        <f t="shared" si="1"/>
        <v>125.23411174218293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2648226.84</v>
      </c>
      <c r="E257" s="192">
        <v>4809151.07</v>
      </c>
      <c r="F257" s="71">
        <f t="shared" si="1"/>
        <v>181.59890978221492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977620.15</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748886.59</v>
      </c>
      <c r="E259" s="192">
        <v>669507.67000000004</v>
      </c>
      <c r="F259" s="71">
        <f t="shared" si="1"/>
        <v>89.400408411639475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804755.52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804755.52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723492.43</v>
      </c>
      <c r="E274" s="79">
        <f>SUM(E275:E277)+SUM(E286:E290)</f>
        <v>709787.32000000007</v>
      </c>
      <c r="F274" s="71">
        <f t="shared" si="1"/>
        <v>98.105700981556922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57809.21</v>
      </c>
      <c r="E275" s="192">
        <v>29532.560000000001</v>
      </c>
      <c r="F275" s="71">
        <f t="shared" ref="F275:F290" si="39">IF(D275&gt;0,IF(E275/D275&gt;=100,"&gt;&gt;100",E275/D275*100),"-")</f>
        <v>51.08625424910668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6000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29235.25</v>
      </c>
      <c r="E286" s="192">
        <v>13696.05</v>
      </c>
      <c r="F286" s="71">
        <f t="shared" si="39"/>
        <v>46.847726631378208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629225.91</v>
      </c>
      <c r="E287" s="192">
        <v>619297.77</v>
      </c>
      <c r="F287" s="71">
        <f t="shared" si="39"/>
        <v>98.422166054795795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6769</v>
      </c>
      <c r="E288" s="192">
        <v>7091.52</v>
      </c>
      <c r="F288" s="71">
        <f t="shared" si="39"/>
        <v>104.76466243167381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453.06</v>
      </c>
      <c r="E290" s="192">
        <v>34169.42</v>
      </c>
      <c r="F290" s="71">
        <f t="shared" si="39"/>
        <v>7541.9193925749341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1061465.69</v>
      </c>
      <c r="E297" s="79">
        <f t="shared" si="42"/>
        <v>4892474.05</v>
      </c>
      <c r="F297" s="71">
        <f t="shared" si="1"/>
        <v>460.91683377914927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1061465.69</v>
      </c>
      <c r="E298" s="193">
        <v>4892474.05</v>
      </c>
      <c r="F298" s="75">
        <f t="shared" si="1"/>
        <v>460.91683377914927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563569.38</v>
      </c>
      <c r="E302" s="192">
        <v>514458.92</v>
      </c>
      <c r="F302" s="71">
        <f t="shared" si="43"/>
        <v>91.285818260743696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438091.61</v>
      </c>
      <c r="E303" s="192">
        <v>456756.42</v>
      </c>
      <c r="F303" s="71">
        <f t="shared" si="43"/>
        <v>104.26048104413594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14877.06</v>
      </c>
      <c r="E304" s="192">
        <v>8756.8700000000008</v>
      </c>
      <c r="F304" s="71">
        <f t="shared" si="43"/>
        <v>58.861562701232643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342.91</v>
      </c>
      <c r="E309" s="192">
        <v>148.63</v>
      </c>
      <c r="F309" s="71">
        <f t="shared" si="43"/>
        <v>43.343734507596743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4395.26</v>
      </c>
      <c r="E311" s="192">
        <v>3341.73</v>
      </c>
      <c r="F311" s="71">
        <f t="shared" si="43"/>
        <v>76.030314475139122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2490.9499999999998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161957.99</v>
      </c>
      <c r="E337" s="192">
        <v>325325.3</v>
      </c>
      <c r="F337" s="71">
        <f t="shared" si="43"/>
        <v>200.87017627225433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5878.58</v>
      </c>
      <c r="E339" s="192">
        <v>296910.09000000003</v>
      </c>
      <c r="F339" s="71">
        <f t="shared" si="43"/>
        <v>5050.7110560713645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748910.26</v>
      </c>
      <c r="E343" s="192">
        <v>669531.34</v>
      </c>
      <c r="F343" s="71">
        <f t="shared" si="43"/>
        <v>89.400743421514875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12434.64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167599.54</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134922.81</v>
      </c>
      <c r="E367" s="192">
        <v>142253.56</v>
      </c>
      <c r="F367" s="71">
        <f t="shared" si="44"/>
        <v>105.43329182070845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2762.54</v>
      </c>
      <c r="E368" s="192">
        <v>6681.79</v>
      </c>
      <c r="F368" s="71">
        <f t="shared" si="44"/>
        <v>241.87124892309254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42700</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27954.74</v>
      </c>
      <c r="E387" s="192">
        <v>27954.74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1022720.35</v>
      </c>
      <c r="E391" s="288">
        <v>3356251.33</v>
      </c>
      <c r="F391" s="263">
        <f t="shared" si="44"/>
        <v>328.16901805073104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10790.6</v>
      </c>
      <c r="E392" s="288">
        <v>10790.6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1208440.55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289036.83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1002958.72</v>
      </c>
      <c r="E5" s="58">
        <f t="shared" si="0"/>
        <v>1641664.42</v>
      </c>
      <c r="F5" s="59">
        <f t="shared" ref="F5:F141" si="1">IF(D5&gt;0,IF(E5/D5&gt;=100,"&gt;&gt;100",E5/D5*100),"-")</f>
        <v>163.682152342222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960279.75</v>
      </c>
      <c r="E6" s="60">
        <f t="shared" si="2"/>
        <v>1616945.01</v>
      </c>
      <c r="F6" s="45">
        <f t="shared" si="1"/>
        <v>168.38270410263257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960279.75</v>
      </c>
      <c r="E7" s="194">
        <v>1616945.01</v>
      </c>
      <c r="F7" s="45">
        <f t="shared" si="1"/>
        <v>168.38270410263257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4250</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4250</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38428.97</v>
      </c>
      <c r="E20" s="194">
        <v>24719.41</v>
      </c>
      <c r="F20" s="45">
        <f t="shared" si="1"/>
        <v>64.32493506851732</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1470</v>
      </c>
      <c r="E22" s="60">
        <f t="shared" si="5"/>
        <v>2633.52</v>
      </c>
      <c r="F22" s="45">
        <f t="shared" si="1"/>
        <v>179.15102040816328</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1470</v>
      </c>
      <c r="E24" s="194">
        <v>2633.52</v>
      </c>
      <c r="F24" s="45">
        <f t="shared" si="1"/>
        <v>179.15102040816328</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128740</v>
      </c>
      <c r="E28" s="60">
        <f t="shared" si="6"/>
        <v>128740</v>
      </c>
      <c r="F28" s="45">
        <f t="shared" si="1"/>
        <v>100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128740</v>
      </c>
      <c r="E30" s="194">
        <v>128740</v>
      </c>
      <c r="F30" s="45">
        <f t="shared" si="1"/>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1552010.6300000001</v>
      </c>
      <c r="E35" s="60">
        <f t="shared" si="7"/>
        <v>1712261.04</v>
      </c>
      <c r="F35" s="45">
        <f t="shared" si="1"/>
        <v>110.32534229485272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119244.16</v>
      </c>
      <c r="E39" s="60">
        <f t="shared" si="9"/>
        <v>96791.77</v>
      </c>
      <c r="F39" s="45">
        <f t="shared" si="1"/>
        <v>81.171077895974108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119244.16</v>
      </c>
      <c r="E40" s="194">
        <v>96791.77</v>
      </c>
      <c r="F40" s="45">
        <f t="shared" si="1"/>
        <v>81.171077895974108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963801.4</v>
      </c>
      <c r="E54" s="60">
        <f t="shared" si="12"/>
        <v>1198505.8</v>
      </c>
      <c r="F54" s="45">
        <f t="shared" si="1"/>
        <v>124.35194636571394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963801.4</v>
      </c>
      <c r="E55" s="194">
        <v>1198505.8</v>
      </c>
      <c r="F55" s="45">
        <f t="shared" si="1"/>
        <v>124.35194636571394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468965.07</v>
      </c>
      <c r="E74" s="194">
        <v>416963.47</v>
      </c>
      <c r="F74" s="45">
        <f t="shared" si="1"/>
        <v>88.911412954487204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2109078.88</v>
      </c>
      <c r="E75" s="60">
        <f t="shared" si="15"/>
        <v>1296192.23</v>
      </c>
      <c r="F75" s="45">
        <f t="shared" si="1"/>
        <v>61.457740736562684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38619.410000000003</v>
      </c>
      <c r="E76" s="194">
        <v>116173.26</v>
      </c>
      <c r="F76" s="45">
        <f t="shared" si="1"/>
        <v>300.81572970690121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2070459.47</v>
      </c>
      <c r="E77" s="194">
        <v>1180018.97</v>
      </c>
      <c r="F77" s="45">
        <f t="shared" si="1"/>
        <v>56.993096802807742</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656116.92000000004</v>
      </c>
      <c r="E82" s="60">
        <f t="shared" si="16"/>
        <v>601690.75</v>
      </c>
      <c r="F82" s="45">
        <f t="shared" si="1"/>
        <v>91.704806210454066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78733.09</v>
      </c>
      <c r="E84" s="194">
        <v>318074.84999999998</v>
      </c>
      <c r="F84" s="45">
        <f t="shared" si="1"/>
        <v>403.99132054895847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322818.76</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53762.16</v>
      </c>
      <c r="E86" s="194">
        <v>71278.45</v>
      </c>
      <c r="F86" s="45">
        <f t="shared" si="1"/>
        <v>132.58107561154534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200802.91</v>
      </c>
      <c r="E88" s="194">
        <v>212337.45</v>
      </c>
      <c r="F88" s="45">
        <f t="shared" si="1"/>
        <v>105.7442095834169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12502.17</v>
      </c>
      <c r="E89" s="60">
        <f t="shared" si="17"/>
        <v>12253.27</v>
      </c>
      <c r="F89" s="45">
        <f t="shared" si="1"/>
        <v>98.009145612321703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12502.17</v>
      </c>
      <c r="E106" s="194">
        <v>12253.27</v>
      </c>
      <c r="F106" s="45">
        <f t="shared" si="1"/>
        <v>98.009145612321703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189060</v>
      </c>
      <c r="E107" s="60">
        <f t="shared" si="21"/>
        <v>213314.47</v>
      </c>
      <c r="F107" s="45">
        <f t="shared" si="1"/>
        <v>112.82898021792023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118960</v>
      </c>
      <c r="E108" s="194">
        <v>131487.24</v>
      </c>
      <c r="F108" s="45">
        <f t="shared" si="1"/>
        <v>110.53063214525891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46000</v>
      </c>
      <c r="E109" s="194">
        <v>51327.23</v>
      </c>
      <c r="F109" s="45">
        <f t="shared" si="1"/>
        <v>111.58093478260871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24100</v>
      </c>
      <c r="E111" s="194">
        <v>30500</v>
      </c>
      <c r="F111" s="45">
        <f t="shared" si="1"/>
        <v>126.55601659751036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606704.36</v>
      </c>
      <c r="E114" s="60">
        <f t="shared" si="22"/>
        <v>848553.79</v>
      </c>
      <c r="F114" s="45">
        <f t="shared" si="1"/>
        <v>139.86281390824357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506872.16</v>
      </c>
      <c r="E115" s="60">
        <f t="shared" si="23"/>
        <v>748733.78</v>
      </c>
      <c r="F115" s="45">
        <f t="shared" si="1"/>
        <v>147.71649324752815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506872.16</v>
      </c>
      <c r="E116" s="194">
        <v>748733.78</v>
      </c>
      <c r="F116" s="45">
        <f t="shared" si="1"/>
        <v>147.71649324752815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99832.2</v>
      </c>
      <c r="E126" s="194">
        <v>99820.01</v>
      </c>
      <c r="F126" s="45">
        <f t="shared" si="1"/>
        <v>99.987789510799118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150149.49</v>
      </c>
      <c r="E129" s="60">
        <f t="shared" si="26"/>
        <v>215217.67</v>
      </c>
      <c r="F129" s="45">
        <f t="shared" si="1"/>
        <v>143.33559840929198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1807.77</v>
      </c>
      <c r="E130" s="60">
        <f t="shared" si="27"/>
        <v>1962.88</v>
      </c>
      <c r="F130" s="45">
        <f t="shared" si="1"/>
        <v>108.58018442611616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1807.77</v>
      </c>
      <c r="E132" s="194">
        <v>1962.88</v>
      </c>
      <c r="F132" s="45">
        <f t="shared" si="1"/>
        <v>108.58018442611616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23947.119999999999</v>
      </c>
      <c r="E135" s="194">
        <v>46999.34</v>
      </c>
      <c r="F135" s="45">
        <f t="shared" si="1"/>
        <v>196.26301617898102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124394.6</v>
      </c>
      <c r="E140" s="194">
        <v>166255.45000000001</v>
      </c>
      <c r="F140" s="45">
        <f t="shared" si="1"/>
        <v>133.65166172808145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6408791.1700000009</v>
      </c>
      <c r="E141" s="81">
        <f t="shared" si="28"/>
        <v>6672521.1599999992</v>
      </c>
      <c r="F141" s="61">
        <f t="shared" si="1"/>
        <v>104.11512846969546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28900</v>
      </c>
      <c r="E5" s="82">
        <f t="shared" si="0"/>
        <v>230538.94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201136.87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201136.87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201136.87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28900</v>
      </c>
      <c r="E22" s="83">
        <f t="shared" si="3"/>
        <v>29402.07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28900</v>
      </c>
      <c r="E23" s="83">
        <f t="shared" si="4"/>
        <v>13004.92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28900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13004.92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16397.150000000001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16397.150000000001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1222031.72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7329311.21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165219.92000000001</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4420664.1500000004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677665.57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1571253.79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32534.639999999999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1281757.03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279842.5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427265.94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150344.68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2229502.27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513924.87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7108149.8999999994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155385.29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4264640.5199999996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666611.19999999995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1461039.23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34654.550000000003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1255686.45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279401.98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405111.15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162135.96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1938470.76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79378.92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79378.92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670274.41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1443193.0300000003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2490.9499999999998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2490.9499999999998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2080.9499999999998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1782.2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298.75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410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410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1440702.08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9834.6299999999992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315490.67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296910.09000000003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669531.34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148935.35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26240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Compagnoni</cp:lastModifiedBy>
  <cp:lastPrinted>2025-11-26T12:43:51Z</cp:lastPrinted>
  <dcterms:created xsi:type="dcterms:W3CDTF">2022-04-01T05:14:30Z</dcterms:created>
  <dcterms:modified xsi:type="dcterms:W3CDTF">2026-02-12T15:38:21Z</dcterms:modified>
</cp:coreProperties>
</file>